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CONTABLES PERSONAL\TALLERES Y CAPACITACIONES\Talleres\2026\MI primera declaración de renta  personas jurídicas 2025\Recursos\"/>
    </mc:Choice>
  </mc:AlternateContent>
  <xr:revisionPtr revIDLastSave="0" documentId="13_ncr:1_{8AA5C83E-F299-41CF-9EA2-82F16D9123CA}" xr6:coauthVersionLast="47" xr6:coauthVersionMax="47" xr10:uidLastSave="{00000000-0000-0000-0000-000000000000}"/>
  <bookViews>
    <workbookView xWindow="28680" yWindow="-120" windowWidth="29040" windowHeight="15720" xr2:uid="{EC5D1EE8-2227-4B4B-8ED7-FFFB5C432EBA}"/>
  </bookViews>
  <sheets>
    <sheet name="Provisiónderenta"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__________pyg2">'[1]ESTADO PATRIMON'!$A$1:$H$18</definedName>
    <definedName name="__________xx1">'[2]ESTADO DE CAMBI'!$A$1:$C$45</definedName>
    <definedName name="_________pyg2" localSheetId="0">'[3]ESTADO PATRIMON'!$A$1:$H$18</definedName>
    <definedName name="_________pyg2">'[4]ESTADO PATRIMON'!$A$1:$H$18</definedName>
    <definedName name="_________xx1" localSheetId="0">'[5]ESTADO DE CAMBI'!$A$1:$C$45</definedName>
    <definedName name="_________xx1">'[6]ESTADO DE CAMBI'!$A$1:$C$45</definedName>
    <definedName name="________aaa1" localSheetId="0">#REF!</definedName>
    <definedName name="________aaa1">#REF!</definedName>
    <definedName name="________pyg2" localSheetId="0">'[3]ESTADO PATRIMON'!$A$1:$H$18</definedName>
    <definedName name="________pyg2">'[4]ESTADO PATRIMON'!$A$1:$H$18</definedName>
    <definedName name="________xx1" localSheetId="0">'[5]ESTADO DE CAMBI'!$A$1:$C$45</definedName>
    <definedName name="________xx1">'[6]ESTADO DE CAMBI'!$A$1:$C$45</definedName>
    <definedName name="_______aaa1" localSheetId="0">#REF!</definedName>
    <definedName name="_______aaa1">#REF!</definedName>
    <definedName name="_______pyg2" localSheetId="0">'[3]ESTADO PATRIMON'!$A$1:$H$18</definedName>
    <definedName name="_______pyg2">'[4]ESTADO PATRIMON'!$A$1:$H$18</definedName>
    <definedName name="_______xx1" localSheetId="0">'[5]ESTADO DE CAMBI'!$A$1:$C$45</definedName>
    <definedName name="_______xx1">'[6]ESTADO DE CAMBI'!$A$1:$C$45</definedName>
    <definedName name="______aaa1" localSheetId="0">#REF!</definedName>
    <definedName name="______aaa1">#REF!</definedName>
    <definedName name="______pyg2" localSheetId="0">'[3]ESTADO PATRIMON'!$A$1:$H$18</definedName>
    <definedName name="______pyg2">'[4]ESTADO PATRIMON'!$A$1:$H$18</definedName>
    <definedName name="______xx1" localSheetId="0">'[5]ESTADO DE CAMBI'!$A$1:$C$45</definedName>
    <definedName name="______xx1">'[6]ESTADO DE CAMBI'!$A$1:$C$45</definedName>
    <definedName name="_____aaa1" localSheetId="0">#REF!</definedName>
    <definedName name="_____aaa1">#REF!</definedName>
    <definedName name="_____pyg2" localSheetId="0">'[3]ESTADO PATRIMON'!$A$1:$H$18</definedName>
    <definedName name="_____pyg2">'[4]ESTADO PATRIMON'!$A$1:$H$18</definedName>
    <definedName name="_____xx1" localSheetId="0">'[5]ESTADO DE CAMBI'!$A$1:$C$45</definedName>
    <definedName name="_____xx1">'[6]ESTADO DE CAMBI'!$A$1:$C$45</definedName>
    <definedName name="____aaa1" localSheetId="0">#REF!</definedName>
    <definedName name="____aaa1">#REF!</definedName>
    <definedName name="____pyg2" localSheetId="0">'[3]ESTADO PATRIMON'!$A$1:$H$18</definedName>
    <definedName name="____pyg2">'[4]ESTADO PATRIMON'!$A$1:$H$18</definedName>
    <definedName name="____xx1" localSheetId="0">'[5]ESTADO DE CAMBI'!$A$1:$C$45</definedName>
    <definedName name="____xx1">'[6]ESTADO DE CAMBI'!$A$1:$C$45</definedName>
    <definedName name="___aaa1" localSheetId="0">#REF!</definedName>
    <definedName name="___aaa1">#REF!</definedName>
    <definedName name="___pyg2" localSheetId="0">'[3]ESTADO PATRIMON'!$A$1:$H$18</definedName>
    <definedName name="___pyg2">'[4]ESTADO PATRIMON'!$A$1:$H$18</definedName>
    <definedName name="___xx1" localSheetId="0">'[5]ESTADO DE CAMBI'!$A$1:$C$45</definedName>
    <definedName name="___xx1">'[6]ESTADO DE CAMBI'!$A$1:$C$45</definedName>
    <definedName name="__aaa1" localSheetId="0">#REF!</definedName>
    <definedName name="__aaa1">#REF!</definedName>
    <definedName name="__AGE2" localSheetId="0">#REF!</definedName>
    <definedName name="__AGE2">#REF!</definedName>
    <definedName name="__inc02" localSheetId="0">#REF!</definedName>
    <definedName name="__inc02">#REF!</definedName>
    <definedName name="__pyg2" localSheetId="0">'[3]ESTADO PATRIMON'!$A$1:$H$18</definedName>
    <definedName name="__pyg2">'[4]ESTADO PATRIMON'!$A$1:$H$18</definedName>
    <definedName name="__xx1" localSheetId="0">'[5]ESTADO DE CAMBI'!$A$1:$C$45</definedName>
    <definedName name="__xx1">'[6]ESTADO DE CAMBI'!$A$1:$C$45</definedName>
    <definedName name="_1">'[7]intr bancario'!#REF!</definedName>
    <definedName name="_aaa1" localSheetId="0">#REF!</definedName>
    <definedName name="_aaa1">#REF!</definedName>
    <definedName name="_AGE2" localSheetId="0">#REF!</definedName>
    <definedName name="_AGE2">#REF!</definedName>
    <definedName name="_dia01">#REF!</definedName>
    <definedName name="_DIA1">#REF!</definedName>
    <definedName name="_F" localSheetId="0">'[8]ASDV Balance Sheet'!#REF!</definedName>
    <definedName name="_F">#REF!</definedName>
    <definedName name="_F263k113" localSheetId="0">#REF!</definedName>
    <definedName name="_F263k113">#REF!</definedName>
    <definedName name="_Fill" hidden="1">#REF!</definedName>
    <definedName name="_xlnm._FilterDatabase" localSheetId="0" hidden="1">Provisiónderenta!$B$20:$F$35</definedName>
    <definedName name="_inc02" localSheetId="0">#REF!</definedName>
    <definedName name="_inc02">#REF!</definedName>
    <definedName name="_Key1" hidden="1">#REF!</definedName>
    <definedName name="_Key2" hidden="1">#REF!</definedName>
    <definedName name="_MES1">#REF!</definedName>
    <definedName name="_Order1" hidden="1">255</definedName>
    <definedName name="_Order2" hidden="1">255</definedName>
    <definedName name="_Parse_Out" localSheetId="0" hidden="1">#REF!</definedName>
    <definedName name="_Parse_Out" hidden="1">#REF!</definedName>
    <definedName name="_pyg2" localSheetId="0">'[3]ESTADO PATRIMON'!$A$1:$H$18</definedName>
    <definedName name="_pyg2">'[4]ESTADO PATRIMON'!$A$1:$H$18</definedName>
    <definedName name="_Regression_Int" hidden="1">1</definedName>
    <definedName name="_Sort" localSheetId="0" hidden="1">#REF!</definedName>
    <definedName name="_Sort" hidden="1">#REF!</definedName>
    <definedName name="_xx1" localSheetId="0">'[5]ESTADO DE CAMBI'!$A$1:$C$45</definedName>
    <definedName name="_xx1">'[6]ESTADO DE CAMBI'!$A$1:$C$45</definedName>
    <definedName name="a" localSheetId="0">'[9]Bal prueba'!$A$1:$H$65536</definedName>
    <definedName name="A">#REF!</definedName>
    <definedName name="A_impresión_IM" localSheetId="0">#REF!</definedName>
    <definedName name="A_impresión_IM">#REF!</definedName>
    <definedName name="AAAA_DE_IMPRESION" localSheetId="0">[10]ECP!$A$6:$F$9</definedName>
    <definedName name="AAAA_DE_IMPRESION">[11]ECP!$A$6:$F$9</definedName>
    <definedName name="AAANRT" localSheetId="0">#REF!</definedName>
    <definedName name="AAANRT">#REF!</definedName>
    <definedName name="Acc_2012">'[12]Balance de P2012'!$B$65:$I$67</definedName>
    <definedName name="AccessDatabase" hidden="1">"F:\AndersonLegal\Modificado\ANEXOC2000 PARA SOCIEDADES.mdb"</definedName>
    <definedName name="acd" localSheetId="0">#REF!</definedName>
    <definedName name="acd">#REF!</definedName>
    <definedName name="ACHATS" localSheetId="0">#REF!</definedName>
    <definedName name="ACHATS">#REF!</definedName>
    <definedName name="ACHLI" localSheetId="0">#REF!</definedName>
    <definedName name="ACHLI">#REF!</definedName>
    <definedName name="ACHLIEX" localSheetId="0">#REF!</definedName>
    <definedName name="ACHLIEX">#REF!</definedName>
    <definedName name="Active_User_Profile" localSheetId="0">#REF!</definedName>
    <definedName name="Active_User_Profile">#REF!</definedName>
    <definedName name="Active_Users" localSheetId="0">#REF!</definedName>
    <definedName name="Active_Users">#REF!</definedName>
    <definedName name="ACTIVOS_S.AGROPECUARIO">#REF!</definedName>
    <definedName name="ACwvu.Client._.Profile." localSheetId="0">#REF!</definedName>
    <definedName name="ACwvu.Client._.Profile.">#REF!</definedName>
    <definedName name="ACwvu.Rate._.Table." localSheetId="0">#REF!</definedName>
    <definedName name="ACwvu.Rate._.Table.">#REF!</definedName>
    <definedName name="ACwvu.Revenue." localSheetId="0">#REF!</definedName>
    <definedName name="ACwvu.Revenue.">#REF!</definedName>
    <definedName name="ADS" localSheetId="0" hidden="1">#REF!</definedName>
    <definedName name="ADS" hidden="1">#REF!</definedName>
    <definedName name="AFE" localSheetId="0" hidden="1">#REF!</definedName>
    <definedName name="AFE" hidden="1">#REF!</definedName>
    <definedName name="afefw" localSheetId="0" hidden="1">#REF!</definedName>
    <definedName name="afefw" hidden="1">#REF!</definedName>
    <definedName name="age" localSheetId="0">#REF!</definedName>
    <definedName name="age">#REF!</definedName>
    <definedName name="ajsdheuhduea" localSheetId="0" hidden="1">#REF!</definedName>
    <definedName name="ajsdheuhduea" hidden="1">#REF!</definedName>
    <definedName name="AJUSTADO" hidden="1">{"'S. C. B.'!$E$207"}</definedName>
    <definedName name="Alejandro">#REF!</definedName>
    <definedName name="ALIMENTAR" localSheetId="0">#REF!</definedName>
    <definedName name="ALIMENTAR">#REF!</definedName>
    <definedName name="an">'[13]Anticipo al 2006'!$G$3:$H$6</definedName>
    <definedName name="anc" localSheetId="0">[14]Paramètres!$B$4</definedName>
    <definedName name="anc">#REF!</definedName>
    <definedName name="ANEXO21" localSheetId="0">#REF!</definedName>
    <definedName name="ANEXO21">#REF!</definedName>
    <definedName name="ANEXOS" localSheetId="0">#REF!</definedName>
    <definedName name="ANEXOS">#REF!</definedName>
    <definedName name="ANEXOS4" localSheetId="0">#REF!</definedName>
    <definedName name="ANEXOS4">#REF!</definedName>
    <definedName name="Annual_Recap" localSheetId="0">#REF!</definedName>
    <definedName name="Annual_Recap">#REF!</definedName>
    <definedName name="anticipanteriorA" localSheetId="0">'[15]1A- DATOS INICIALES'!$C$75</definedName>
    <definedName name="anticipanteriorA">#REF!</definedName>
    <definedName name="anticipoC" localSheetId="0">'[15]4 CÁLCULOS PRESUNT-ANTICIP.'!$D$45</definedName>
    <definedName name="anticipoC">#REF!</definedName>
    <definedName name="ANULAR" hidden="1">{"'S. C. B.'!$E$207"}</definedName>
    <definedName name="año_adquisicion">#REF!</definedName>
    <definedName name="AÑO_GRAVABLE_DE_2003">"'file:///A:/Documents and Settings/cportellar/Configuración local/Archivos temporales de Internet/OLK29/SF RENTA NATURALES CON SOPORTES.xls'#$Patrimonio.$#REF!$#REF!"</definedName>
    <definedName name="AÑO_GRAVABLE_DE_2003___0">"'file://BCCNSIST005/Publico/gESTION mASIVA/otros subsistemas/Descripcion funcional y formularios/GUIA RENTA PN/declaracion renta PN y anexos/SF RENTA NATURALES CON SOPORTES.xls'#$Patrimonio.$#REF!$#REF!"</definedName>
    <definedName name="AÑO_GRAVABLE_DE_2003___11">"$Patrimonio.$#REF!$#REF!"</definedName>
    <definedName name="AÑO_GRAVABLE_DE_2003___19">"'file:///D:/gESTION mASIVA/otros subsistemas/Descripcion funcional y formularios/GUIA RENTA PN/declaracion renta PN y anexos/SF RENTA NATURALES CON SOPORTES.xls'#$Patrimonio.$#REF!$#REF!"</definedName>
    <definedName name="AÑO_GRAVABLE_DE_2003___2">"'file://BCCNSIST005/Publico/WINDOWS/Escritorio/MUISCA/SF RENTA NATURALES CON SOPORTES.xls'#$Patrimonio.$#REF!$#REF!"</definedName>
    <definedName name="AÑO_GRAVABLE_DE_2003___21">"'file:///D:/gESTION mASIVA/otros subsistemas/Descripcion funcional y formularios/GUIA RENTA PN/declaracion renta PN y anexos/SF RENTA NATURALES CON SOPORTES.xls'#$Patrimonio.$#REF!$#REF!"</definedName>
    <definedName name="AÑO_GRAVABLE_DE_2003___22">"'file:///D:/gESTION mASIVA/otros subsistemas/Descripcion funcional y formularios/GUIA RENTA PN/declaracion renta PN y anexos/SF RENTA NATURALES CON SOPORTES.xls'#$Patrimonio.$#REF!$#REF!"</definedName>
    <definedName name="AÑO_GRAVABLE_DE_2003___23">"'file:///D:/gESTION mASIVA/otros subsistemas/Descripcion funcional y formularios/GUIA RENTA PN/declaracion renta PN y anexos/SF RENTA NATURALES CON SOPORTES.xls'#$Patrimonio.$#REF!$#REF!"</definedName>
    <definedName name="AÑO_GRAVABLE_DE_2003___26">"'file://BCCNSIST005/Publico/gESTION mASIVA/otros subsistemas/Descripcion funcional y formularios/GUIA RENTA PN/declaracion renta PN y anexos/SF RENTA NATURALES CON SOPORTES.xls'#$Patrimonio.$#REF!$#REF!"</definedName>
    <definedName name="AÑO_GRAVABLE_DE_2003___3">"'file:///A:/Documents and Settings/cportellar/Configuración local/Archivos temporales de Internet/OLK29/SF RENTA NATURALES CON SOPORTES.xls'#$Patrimonio.$#REF!$#REF!"</definedName>
    <definedName name="AÑO_GRAVABLE_DE_2003___4">"'file:///A:/Documents and Settings/cportellar/Configuración local/Archivos temporales de Internet/OLK29/SF RENTA NATURALES CON SOPORTES.xls'#$Patrimonio.$#REF!$#REF!"</definedName>
    <definedName name="AÑO_GRAVABLE_DE_2003___5">"'file:///A:/Documents and Settings/cportellar/Configuración local/Archivos temporales de Internet/OLK29/SF RENTA NATURALES CON SOPORTES.xls'#$Patrimonio.$#REF!$#REF!"</definedName>
    <definedName name="AÑO_GRAVABLE_DE_2003___7">"'file://BCCNSIST005/Publico/gESTION mASIVA/otros subsistemas/Descripcion funcional y formularios/GUIA RENTA PN/declaracion renta PN y anexos/SF RENTA NATURALES CON SOPORTES.xls'#$Patrimonio.$#REF!$#REF!"</definedName>
    <definedName name="AÑO_GRAVABLE_DE_2003___8">"'file:///A:/Documents and Settings/cportellar/Configuración local/Archivos temporales de Internet/OLK29/SF RENTA NATURALES CON SOPORTES.xls'#$Patrimonio.$#REF!$#REF!"</definedName>
    <definedName name="AÑO_GRAVABLE_DE_2003___9">"'file:///A:/Documents and Settings/cportellar/Configuración local/Archivos temporales de Internet/OLK29/SF RENTA NATURALES CON SOPORTES.xls'#$Patrimonio.$#REF!$#REF!"</definedName>
    <definedName name="AÑOGRAVABLE2003">"'file://BCCNSIST005/Publico/gESTION mASIVA/otros subsistemas/Descripcion funcional y formularios/GUIA RENTA PN/declaracion renta PN y anexos/SF RENTA NATURALES CON SOPORTES.xls'#$Patrimonio.$#REF!$#REF!"</definedName>
    <definedName name="ARa" localSheetId="0">[16]Targets!$C$47</definedName>
    <definedName name="ARa">#REF!</definedName>
    <definedName name="Área" localSheetId="0">'[17]Claves de reparto'!#REF!</definedName>
    <definedName name="Área">#REF!</definedName>
    <definedName name="area_de_impresion" localSheetId="0">#REF!</definedName>
    <definedName name="area_de_impresion">#REF!</definedName>
    <definedName name="_xlnm.Print_Area" localSheetId="0">Provisiónderenta!$A$5:$D$43</definedName>
    <definedName name="_xlnm.Print_Area">#REF!</definedName>
    <definedName name="Argentina" localSheetId="0">[18]Opex!$B$24:$V$33</definedName>
    <definedName name="Argentina">#REF!</definedName>
    <definedName name="asasa" localSheetId="0">#REF!</definedName>
    <definedName name="asasa">#REF!</definedName>
    <definedName name="asasasa" localSheetId="0">'[19]Ant Imp 1355'!#REF!</definedName>
    <definedName name="asasasa">'[19]Ant Imp 1355'!#REF!</definedName>
    <definedName name="asd" localSheetId="0">#REF!</definedName>
    <definedName name="asd">#REF!</definedName>
    <definedName name="ASDFf" localSheetId="0" hidden="1">#REF!</definedName>
    <definedName name="ASDFf" hidden="1">#REF!</definedName>
    <definedName name="assss" localSheetId="0">#REF!</definedName>
    <definedName name="assss">#REF!</definedName>
    <definedName name="Assumptions" localSheetId="0">'[20]Mgmt case'!#REF!</definedName>
    <definedName name="Assumptions">#REF!</definedName>
    <definedName name="Aug94vs_plan" localSheetId="0">'[20]Mgmt case'!#REF!</definedName>
    <definedName name="Aug94vs_plan">#REF!</definedName>
    <definedName name="AUX_TRA" localSheetId="0">[21]PARAMETROS!$B$40</definedName>
    <definedName name="AUX_TRA">[22]PARAMETROS!$B$40</definedName>
    <definedName name="AZ" localSheetId="0">#REF!</definedName>
    <definedName name="AZ">#REF!</definedName>
    <definedName name="B" hidden="1">{"'S. C. B.'!$E$207"}</definedName>
    <definedName name="bal_actual">#REF!</definedName>
    <definedName name="bal_anter">#REF!</definedName>
    <definedName name="bal_prueba" localSheetId="0">'[23]Bal prueba'!$A:$G</definedName>
    <definedName name="bal_prueba">#REF!</definedName>
    <definedName name="balance.p_2014" localSheetId="0">#REF!</definedName>
    <definedName name="balance.p_2014">#REF!</definedName>
    <definedName name="balance_2014" localSheetId="0">#REF!</definedName>
    <definedName name="balance_2014">#REF!</definedName>
    <definedName name="balance_prueba" localSheetId="0">'[24]Balance prueba'!$A$1:$H$65536</definedName>
    <definedName name="balance_prueba">'[25]Balance de Prueba'!$A:$H</definedName>
    <definedName name="balance_prueba_mmtl" localSheetId="0">'[26]Balance prueba'!#REF!</definedName>
    <definedName name="balance_prueba_mmtl">#REF!</definedName>
    <definedName name="BALANCE1" localSheetId="0">#REF!</definedName>
    <definedName name="BALANCE1">#REF!</definedName>
    <definedName name="Barcelona" localSheetId="0">'[27]CLAVES DE REPARTO'!$B$38:$F$70</definedName>
    <definedName name="Barcelona">#REF!</definedName>
    <definedName name="_xlnm.Database" localSheetId="0">#REF!</definedName>
    <definedName name="_xlnm.Database">#REF!</definedName>
    <definedName name="BB" hidden="1">{"'S. C. B.'!$E$207"}</definedName>
    <definedName name="BlkPreSnd" localSheetId="0">#REF!</definedName>
    <definedName name="BlkPreSnd">#REF!</definedName>
    <definedName name="BlkRegSnd" localSheetId="0">#REF!</definedName>
    <definedName name="BlkRegSnd">#REF!</definedName>
    <definedName name="boardrpt" localSheetId="0">#REF!,#REF!</definedName>
    <definedName name="boardrpt">#REF!,#REF!</definedName>
    <definedName name="BorrarActivos1">#REF!,#REF!,#REF!,#REF!,#REF!,#REF!</definedName>
    <definedName name="BorrarActivos10">#REF!,#REF!,#REF!,#REF!,#REF!</definedName>
    <definedName name="BorrarActivos11">#REF!,#REF!,#REF!,#REF!,#REF!</definedName>
    <definedName name="BorrarActivos12">#REF!,#REF!,#REF!,#REF!,#REF!</definedName>
    <definedName name="BorrarActivos13">#REF!,#REF!,#REF!,#REF!,#REF!</definedName>
    <definedName name="BorrarActivos14">#REF!,#REF!,#REF!,#REF!,#REF!</definedName>
    <definedName name="BorrarActivos15">#REF!,#REF!,#REF!,#REF!,#REF!</definedName>
    <definedName name="BorrarActivos16">#REF!,#REF!,#REF!,#REF!,#REF!</definedName>
    <definedName name="BorrarActivos17">#REF!,#REF!,#REF!,#REF!,#REF!</definedName>
    <definedName name="BorrarActivos18">#REF!,#REF!,#REF!,#REF!,#REF!</definedName>
    <definedName name="BorrarActivos19">#REF!,#REF!,#REF!,#REF!,#REF!</definedName>
    <definedName name="BorrarActivos2">#REF!,#REF!,#REF!,#REF!,#REF!,#REF!</definedName>
    <definedName name="BorrarActivos20">#REF!,#REF!,#REF!,#REF!,#REF!</definedName>
    <definedName name="BorrarActivos21">#REF!,#REF!,#REF!,#REF!,#REF!</definedName>
    <definedName name="BorrarActivos22">#REF!,#REF!,#REF!,#REF!,#REF!</definedName>
    <definedName name="BorrarActivos23">#REF!,#REF!,#REF!,#REF!,#REF!</definedName>
    <definedName name="BorrarActivos24">#REF!,#REF!,#REF!,#REF!,#REF!</definedName>
    <definedName name="BorrarActivos25">#REF!,#REF!,#REF!,#REF!,#REF!</definedName>
    <definedName name="BorrarActivos26">#REF!,#REF!,#REF!,#REF!,#REF!</definedName>
    <definedName name="BorrarActivos27">#REF!,#REF!,#REF!,#REF!,#REF!</definedName>
    <definedName name="BorrarActivos28">#REF!,#REF!,#REF!,#REF!,#REF!</definedName>
    <definedName name="BorrarActivos29">#REF!,#REF!,#REF!,#REF!,#REF!</definedName>
    <definedName name="BorrarActivos3">#REF!,#REF!,#REF!,#REF!,#REF!,#REF!</definedName>
    <definedName name="BorrarActivos30">#REF!,#REF!,#REF!,#REF!,#REF!</definedName>
    <definedName name="BorrarActivos31">#REF!,#REF!,#REF!,#REF!,#REF!</definedName>
    <definedName name="BorrarActivos32">#REF!,#REF!,#REF!,#REF!,#REF!</definedName>
    <definedName name="BorrarActivos33">#REF!,#REF!,#REF!,#REF!,#REF!</definedName>
    <definedName name="BorrarActivos34">#REF!,#REF!,#REF!,#REF!,#REF!</definedName>
    <definedName name="BorrarActivos4">#REF!,#REF!,#REF!,#REF!,#REF!,#REF!</definedName>
    <definedName name="BorrarActivos5">#REF!,#REF!,#REF!,#REF!,#REF!</definedName>
    <definedName name="BorrarActivos6">#REF!,#REF!,#REF!,#REF!,#REF!</definedName>
    <definedName name="BorrarActivos7">#REF!,#REF!,#REF!,#REF!,#REF!</definedName>
    <definedName name="BorrarActivos8">#REF!,#REF!,#REF!,#REF!,#REF!</definedName>
    <definedName name="BorrarActivos9">#REF!,#REF!,#REF!,#REF!,#REF!</definedName>
    <definedName name="BorrarConciliacionUtilidad">#REF!,#REF!,#REF!,#REF!,#REF!,#REF!,#REF!,#REF!,#REF!,#REF!,#REF!,#REF!,#REF!,#REF!,#REF!,#REF!,#REF!,#REF!,#REF!,#REF!,#REF!,#REF!,#REF!,#REF!,#REF!,#REF!,#REF!,#REF!,#REF!,#REF!,#REF!,#REF!,#REF!,#REF!,#REF!,#REF!,#REF!,#REF!</definedName>
    <definedName name="BorrarCostosG">#REF!,#REF!,#REF!,#REF!,#REF!,#REF!,#REF!,#REF!,#REF!,#REF!,#REF!,#REF!,#REF!,#REF!,#REF!,#REF!,#REF!,#REF!,#REF!,#REF!,#REF!,#REF!,#REF!,#REF!,#REF!,#REF!,#REF!,#REF!,#REF!,#REF!,#REF!,#REF!,#REF!,#REF!,#REF!,#REF!,#REF!,#REF!,#REF!,#REF!,#REF!,#REF!,#REF!,#REF!,#REF!,#REF!,#REF!,#REF!,#REF!,#REF!,#REF!,#REF!,#REF!,#REF!,#REF!</definedName>
    <definedName name="BorrarCostosI">#REF!,#REF!,#REF!,#REF!,#REF!,#REF!,#REF!,#REF!,#REF!,#REF!,#REF!,#REF!,#REF!,#REF!,#REF!,#REF!,#REF!,#REF!,#REF!,#REF!,#REF!,#REF!,#REF!,#REF!,#REF!,#REF!,#REF!,#REF!,#REF!,#REF!,#REF!,#REF!,#REF!,#REF!,#REF!,#REF!,#REF!,#REF!,#REF!,#REF!,#REF!,#REF!,#REF!,#REF!,#REF!,#REF!,#REF!,#REF!,#REF!,#REF!,#REF!,#REF!,#REF!,#REF!,#REF!</definedName>
    <definedName name="BorrarCostosJ">#REF!,#REF!,#REF!,#REF!,#REF!,#REF!,#REF!,#REF!,#REF!,#REF!,#REF!,#REF!,#REF!,#REF!,#REF!,#REF!,#REF!,#REF!,#REF!,#REF!,#REF!,#REF!,#REF!,#REF!,#REF!,#REF!,#REF!,#REF!,#REF!,#REF!,#REF!,#REF!,#REF!,#REF!,#REF!,#REF!,#REF!,#REF!,#REF!,#REF!,#REF!,#REF!,#REF!,#REF!,#REF!,#REF!,#REF!,#REF!,#REF!,#REF!,#REF!,#REF!,#REF!,#REF!</definedName>
    <definedName name="BorrarIngresosG">#REF!,#REF!,#REF!,#REF!,#REF!,#REF!,#REF!,#REF!,#REF!,#REF!,#REF!,#REF!,#REF!</definedName>
    <definedName name="BorrarIngresosI">#REF!,#REF!,#REF!,#REF!,#REF!,#REF!,#REF!,#REF!,#REF!,#REF!,#REF!,#REF!,#REF!,#REF!,#REF!,#REF!</definedName>
    <definedName name="BorrarIngresosJ">#REF!,#REF!,#REF!,#REF!,#REF!,#REF!,#REF!,#REF!,#REF!,#REF!,#REF!,#REF!,#REF!,#REF!,#REF!,#REF!,#REF!</definedName>
    <definedName name="BorrarPatrimonioG">#REF!,#REF!,#REF!,#REF!,#REF!,#REF!,#REF!,#REF!,#REF!,#REF!,#REF!,#REF!,#REF!,#REF!,#REF!,#REF!,#REF!,#REF!,#REF!,#REF!,#REF!,#REF!,#REF!,#REF!,#REF!,#REF!,#REF!,#REF!,#REF!,#REF!,#REF!,#REF!,#REF!,#REF!,#REF!,#REF!,#REF!,#REF!,#REF!,#REF!,#REF!,#REF!,#REF!,#REF!,#REF!,#REF!,#REF!,#REF!,#REF!,#REF!,#REF!,#REF!,#REF!,#REF!,#REF!,#REF!,#REF!</definedName>
    <definedName name="BorrarPatrimonioI">#REF!,#REF!,#REF!,#REF!,#REF!,#REF!,#REF!,#REF!,#REF!,#REF!,#REF!,#REF!,#REF!,#REF!,#REF!,#REF!,#REF!,#REF!,#REF!,#REF!,#REF!,#REF!,#REF!,#REF!,#REF!,#REF!,#REF!,#REF!,#REF!,#REF!,#REF!,#REF!,#REF!,#REF!,#REF!,#REF!,#REF!,#REF!,#REF!,#REF!,#REF!,#REF!,#REF!,#REF!,#REF!,#REF!,#REF!,#REF!,#REF!,#REF!,#REF!,#REF!,#REF!,#REF!,#REF!,#REF!,#REF!</definedName>
    <definedName name="BorrarPatrimonioJ">#REF!,#REF!,#REF!,#REF!,#REF!,#REF!,#REF!,#REF!,#REF!,#REF!,#REF!,#REF!,#REF!,#REF!,#REF!,#REF!,#REF!,#REF!,#REF!,#REF!,#REF!,#REF!,#REF!,#REF!,#REF!,#REF!,#REF!,#REF!,#REF!,#REF!,#REF!,#REF!,#REF!,#REF!,#REF!,#REF!,#REF!,#REF!,#REF!,#REF!,#REF!,#REF!,#REF!,#REF!,#REF!,#REF!,#REF!,#REF!,#REF!,#REF!,#REF!,#REF!,#REF!,#REF!,#REF!,#REF!,#REF!,#REF!</definedName>
    <definedName name="bp">#REF!</definedName>
    <definedName name="BP_2012" localSheetId="0">[28]shar_bp201212!$A$1:$H$130</definedName>
    <definedName name="BP_2012">'[12]Balance de P2012'!$A$2:$I$240</definedName>
    <definedName name="BP_2013" localSheetId="0">'[28]balance de prueba actual'!$A$1:$H$316</definedName>
    <definedName name="BP_2013">'[12]Balance de P2013'!$A$6:$H$262</definedName>
    <definedName name="bprueba" localSheetId="0">'[29]Bce Prueba'!$A$1:$G$350</definedName>
    <definedName name="bprueba">'[30]Bce Prueba'!$A$1:$G$350</definedName>
    <definedName name="Brazil" localSheetId="0">[18]Opex!$B$54:$V$63</definedName>
    <definedName name="Brazil">#REF!</definedName>
    <definedName name="BS" localSheetId="0">#REF!</definedName>
    <definedName name="BS">#REF!</definedName>
    <definedName name="BuiltIn_Print_Titles">NA()</definedName>
    <definedName name="bvb">#REF!</definedName>
    <definedName name="CAJA" localSheetId="0">#REF!</definedName>
    <definedName name="CAJA">#REF!</definedName>
    <definedName name="Caja2015" localSheetId="0">#REF!</definedName>
    <definedName name="Caja2015">#REF!</definedName>
    <definedName name="cars" localSheetId="0">#REF!</definedName>
    <definedName name="cars">#REF!</definedName>
    <definedName name="Case" localSheetId="0">#REF!</definedName>
    <definedName name="Case">#REF!</definedName>
    <definedName name="CC">[31]Personalizar!$G$22:$G$25</definedName>
    <definedName name="CDAARA" hidden="1">{"'S. C. B.'!$E$207"}</definedName>
    <definedName name="CESANTIAS">#REF!</definedName>
    <definedName name="CFNAL" hidden="1">{"'S. C. B.'!$E$207"}</definedName>
    <definedName name="Chile" localSheetId="0">[18]Opex!$B$34:$V$43</definedName>
    <definedName name="Chile">#REF!</definedName>
    <definedName name="CICOL_VIDA" localSheetId="0">#REF!</definedName>
    <definedName name="CICOL_VIDA">#REF!</definedName>
    <definedName name="CliBlkPre" localSheetId="0">#REF!</definedName>
    <definedName name="CliBlkPre">#REF!</definedName>
    <definedName name="CliBlkReg" localSheetId="0">#REF!</definedName>
    <definedName name="CliBlkReg">#REF!</definedName>
    <definedName name="Client_Company_Profile" localSheetId="0">#REF!</definedName>
    <definedName name="Client_Company_Profile">#REF!</definedName>
    <definedName name="CliMsgTotDols" localSheetId="0">#REF!</definedName>
    <definedName name="CliMsgTotDols">#REF!</definedName>
    <definedName name="CliMsgTotUnits" localSheetId="0">#REF!</definedName>
    <definedName name="CliMsgTotUnits">#REF!</definedName>
    <definedName name="CliPdrPre" localSheetId="0">#REF!</definedName>
    <definedName name="CliPdrPre">#REF!</definedName>
    <definedName name="CliPdrReg" localSheetId="0">#REF!</definedName>
    <definedName name="CliPdrReg">#REF!</definedName>
    <definedName name="CliTotRev" localSheetId="0">#REF!</definedName>
    <definedName name="CliTotRev">#REF!</definedName>
    <definedName name="CMk" localSheetId="0">#REF!</definedName>
    <definedName name="CMk">#REF!</definedName>
    <definedName name="COD_REPRES">#N/A</definedName>
    <definedName name="Coeff" localSheetId="0">#REF!</definedName>
    <definedName name="Coeff">#REF!</definedName>
    <definedName name="CoeffCharge" localSheetId="0">#REF!</definedName>
    <definedName name="CoeffCharge">#REF!</definedName>
    <definedName name="COMMITMENT" localSheetId="0">[32]Codes!$J$2:$J$3</definedName>
    <definedName name="COMMITMENT">#REF!</definedName>
    <definedName name="COMPONENTE_INFLACIONARIO">#REF!</definedName>
    <definedName name="con" localSheetId="0">#REF!</definedName>
    <definedName name="con">#REF!</definedName>
    <definedName name="CONCILIACION" localSheetId="0">#REF!</definedName>
    <definedName name="CONCILIACION">#REF!</definedName>
    <definedName name="consolprest08" localSheetId="0">'[33]ANTC IMPTOS '!$A$4:$G$300</definedName>
    <definedName name="consolprest08">'[34]ANTC IMPTOS '!$A$4:$G$300</definedName>
    <definedName name="COST" localSheetId="0">#REF!</definedName>
    <definedName name="COST">#REF!</definedName>
    <definedName name="COURS" localSheetId="0">#REF!</definedName>
    <definedName name="COURS">#REF!</definedName>
    <definedName name="Cout" localSheetId="0">#REF!</definedName>
    <definedName name="Cout">#REF!</definedName>
    <definedName name="CR" localSheetId="0">#REF!</definedName>
    <definedName name="CR">#REF!</definedName>
    <definedName name="CS" localSheetId="0">#REF!</definedName>
    <definedName name="CS">#REF!</definedName>
    <definedName name="CSales" localSheetId="0">#REF!</definedName>
    <definedName name="CSales">#REF!</definedName>
    <definedName name="CServ" localSheetId="0">#REF!</definedName>
    <definedName name="CServ">#REF!</definedName>
    <definedName name="CSGA" localSheetId="0">#REF!</definedName>
    <definedName name="CSGA">#REF!</definedName>
    <definedName name="CUENTAS_AFC">#REF!</definedName>
    <definedName name="Current_Fiscal_Year" localSheetId="0">#REF!</definedName>
    <definedName name="Current_Fiscal_Year">#REF!</definedName>
    <definedName name="Current_Print_Area" localSheetId="0">'[35]ASDV Balance Sheet'!#REF!</definedName>
    <definedName name="Current_Print_Area">#REF!</definedName>
    <definedName name="d" localSheetId="0" hidden="1">#REF!</definedName>
    <definedName name="d" hidden="1">#REF!</definedName>
    <definedName name="DARWERWETWRET" hidden="1">{"'S. C. B.'!$E$207"}</definedName>
    <definedName name="das" hidden="1">{"'S. C. B.'!$E$207"}</definedName>
    <definedName name="Data" localSheetId="0">[36]data!$A$11:$K$132</definedName>
    <definedName name="Data">#REF!</definedName>
    <definedName name="data64" localSheetId="0">[37]Factura!$E$1</definedName>
    <definedName name="data64">[38]Factura!$E$1</definedName>
    <definedName name="data65">[31]Factura!$F$38</definedName>
    <definedName name="date" localSheetId="0">'[39]2605-Comisiones'!#REF!</definedName>
    <definedName name="date">'[40]2605-Comisiones'!#REF!</definedName>
    <definedName name="date12" localSheetId="0">'[39]2605-Comisiones'!#REF!</definedName>
    <definedName name="date12">'[40]2605-Comisiones'!#REF!</definedName>
    <definedName name="date13" localSheetId="0">#REF!</definedName>
    <definedName name="date13">#REF!</definedName>
    <definedName name="db" localSheetId="0">#REF!</definedName>
    <definedName name="db">#REF!</definedName>
    <definedName name="DCTO_COLSUB" localSheetId="0">[21]PARAMETROS!$B$24</definedName>
    <definedName name="DCTO_COLSUB">[22]PARAMETROS!$B$24</definedName>
    <definedName name="DCTO_ICBF" localSheetId="0">[21]PARAMETROS!$B$26</definedName>
    <definedName name="DCTO_ICBF">[22]PARAMETROS!$B$26</definedName>
    <definedName name="DCTO_PEN" localSheetId="0">[21]PARAMETROS!$B$19</definedName>
    <definedName name="DCTO_PEN">[22]PARAMETROS!$B$19</definedName>
    <definedName name="DCTO_PEN_EMP" localSheetId="0">[21]PARAMETROS!$B$22</definedName>
    <definedName name="DCTO_PEN_EMP">[22]PARAMETROS!$B$22</definedName>
    <definedName name="DCTO_PEN1" localSheetId="0">[21]PARAMETROS!$B$20</definedName>
    <definedName name="DCTO_PEN1">[22]PARAMETROS!$B$20</definedName>
    <definedName name="DCTO_SAL" localSheetId="0">'[41]CONC.BANCO'!$B$18</definedName>
    <definedName name="DCTO_SAL">'[42]CONC.BANCO'!$B$18</definedName>
    <definedName name="DCTO_SAL_EMP" localSheetId="0">[21]PARAMETROS!$B$21</definedName>
    <definedName name="DCTO_SAL_EMP">[22]PARAMETROS!$B$21</definedName>
    <definedName name="DCTO_SENA" localSheetId="0">[21]PARAMETROS!$B$25</definedName>
    <definedName name="DCTO_SENA">[22]PARAMETROS!$B$25</definedName>
    <definedName name="de" hidden="1">{"'S. C. B.'!$E$207"}</definedName>
    <definedName name="DEOL" hidden="1">{"'S. C. B.'!$E$207"}</definedName>
    <definedName name="dEPENDENCIA" localSheetId="0">#REF!</definedName>
    <definedName name="dEPENDENCIA">#REF!</definedName>
    <definedName name="DEPENDIENTES_ECONOMICOS">#REF!</definedName>
    <definedName name="deu">#REF!</definedName>
    <definedName name="DEVOLUCIONES" hidden="1">{"'S. C. B.'!$E$207"}</definedName>
    <definedName name="DFDS">#REF!</definedName>
    <definedName name="DIAF">#REF!</definedName>
    <definedName name="diferido">#REF!</definedName>
    <definedName name="diferidos">'[43]Ant Imp 1355'!#REF!</definedName>
    <definedName name="Distrib.utilidades" localSheetId="0">#REF!</definedName>
    <definedName name="Distrib.utilidades">#REF!</definedName>
    <definedName name="divi" hidden="1">{"'S. C. B.'!$E$207"}</definedName>
    <definedName name="Dollar" localSheetId="0">'[44]Budget Sales HRMS'!#REF!</definedName>
    <definedName name="Dollar">#REF!</definedName>
    <definedName name="dos" localSheetId="0">#REF!</definedName>
    <definedName name="dos">#REF!</definedName>
    <definedName name="dpt" localSheetId="0">[45]Ventilation!$A$6:$A$26</definedName>
    <definedName name="dpt">#REF!</definedName>
    <definedName name="Dso99Current" localSheetId="0">[46]ScenarioAuxiliar!$T$3</definedName>
    <definedName name="Dso99Current">#REF!</definedName>
    <definedName name="EffRD" localSheetId="0">#REF!</definedName>
    <definedName name="EffRD">#REF!</definedName>
    <definedName name="EMPLEADOS" localSheetId="0">[21]EMPLEADOS!$A$5:$P$25</definedName>
    <definedName name="EMPLEADOS">[22]EMPLEADOS!$A$5:$P$25</definedName>
    <definedName name="EMPLZ">#REF!</definedName>
    <definedName name="eng" localSheetId="0">#REF!,#REF!</definedName>
    <definedName name="eng">#REF!,#REF!</definedName>
    <definedName name="ER_A_imprimir_IM" localSheetId="0">#REF!</definedName>
    <definedName name="ER_A_imprimir_IM">#REF!</definedName>
    <definedName name="es">#REF!</definedName>
    <definedName name="ESTADO" localSheetId="0">#REF!</definedName>
    <definedName name="ESTADO">#REF!</definedName>
    <definedName name="Excel_BuiltIn__FilterDatabase_6" localSheetId="0">#REF!</definedName>
    <definedName name="Excel_BuiltIn__FilterDatabase_6">#REF!</definedName>
    <definedName name="Excel_BuiltIn__FilterDatabase_7" localSheetId="0">'[47]Ant Imp 1355'!#REF!</definedName>
    <definedName name="Excel_BuiltIn__FilterDatabase_7">'[19]Ant Imp 1355'!#REF!</definedName>
    <definedName name="Excel_BuiltIn_Database" localSheetId="0">#REF!</definedName>
    <definedName name="Excel_BuiltIn_Database">#REF!</definedName>
    <definedName name="Excel_BuiltIn_Print_Area" localSheetId="0">#REF!</definedName>
    <definedName name="Excel_BuiltIn_Print_Area">#REF!</definedName>
    <definedName name="Excel_BuiltIn_Print_Titles">NA()</definedName>
    <definedName name="Excel_BuiltIn_Print_Titles_22" localSheetId="0">#REF!</definedName>
    <definedName name="Excel_BuiltIn_Print_Titles_22">#REF!</definedName>
    <definedName name="FALTA_INGRESO_MENSUAL_PROMEDIO">#REF!</definedName>
    <definedName name="fdsrrf" localSheetId="0">[48]ECP!$A$1:$H$8</definedName>
    <definedName name="fdsrrf">[49]ECP!$A$1:$H$8</definedName>
    <definedName name="ff" localSheetId="0">#REF!</definedName>
    <definedName name="ff">#REF!</definedName>
    <definedName name="fgfg" localSheetId="0">#REF!</definedName>
    <definedName name="fgfg">#REF!</definedName>
    <definedName name="fgg">#REF!</definedName>
    <definedName name="Fiscal_1987" localSheetId="0">#REF!</definedName>
    <definedName name="Fiscal_1987">#REF!</definedName>
    <definedName name="Fiscal_1988" localSheetId="0">#REF!</definedName>
    <definedName name="Fiscal_1988">#REF!</definedName>
    <definedName name="Fiscal_1989" localSheetId="0">#REF!</definedName>
    <definedName name="Fiscal_1989">#REF!</definedName>
    <definedName name="Fiscal_1990" localSheetId="0">#REF!</definedName>
    <definedName name="Fiscal_1990">#REF!</definedName>
    <definedName name="Fix" localSheetId="0">#REF!</definedName>
    <definedName name="Fix">#REF!</definedName>
    <definedName name="flujocaja" localSheetId="0">'[47]Ant Imp 1355'!#REF!</definedName>
    <definedName name="flujocaja">'[19]Ant Imp 1355'!#REF!</definedName>
    <definedName name="FR" hidden="1">{"'S. C. B.'!$E$207"}</definedName>
    <definedName name="fra" localSheetId="0">#REF!</definedName>
    <definedName name="fra">#REF!</definedName>
    <definedName name="France" localSheetId="0">[18]Opex!$B$64:$V$73</definedName>
    <definedName name="France">#REF!</definedName>
    <definedName name="Germany" localSheetId="0">[18]Opex!$B$84:$V$93</definedName>
    <definedName name="Germany">#REF!</definedName>
    <definedName name="h" localSheetId="0">[18]Opex!$B$84:$V$93</definedName>
    <definedName name="h">#REF!</definedName>
    <definedName name="HC" localSheetId="0">'[17]Claves de reparto'!#REF!</definedName>
    <definedName name="HC">#REF!</definedName>
    <definedName name="Hirings" localSheetId="0">#REF!</definedName>
    <definedName name="Hirings">#REF!</definedName>
    <definedName name="Home" localSheetId="0">#REF!</definedName>
    <definedName name="Home">#REF!</definedName>
    <definedName name="Hotelera" hidden="1">#REF!</definedName>
    <definedName name="HTML_CodePage" hidden="1">1252</definedName>
    <definedName name="HTML_Control" localSheetId="0" hidden="1">{"'CERTIFICADO1'!$A$1:$G$221"}</definedName>
    <definedName name="HTML_Control" hidden="1">{"'CERTIFICADO1'!$A$1:$G$221"}</definedName>
    <definedName name="HTML_Description" hidden="1">""</definedName>
    <definedName name="HTML_Email" hidden="1">""</definedName>
    <definedName name="HTML_Header" hidden="1">""</definedName>
    <definedName name="HTML_LastUpdate" hidden="1">"2/07/2002"</definedName>
    <definedName name="HTML_LineAfter" hidden="1">FALSE</definedName>
    <definedName name="HTML_LineBefore" hidden="1">FALSE</definedName>
    <definedName name="HTML_Name" hidden="1">"Superintendencia Bancaria"</definedName>
    <definedName name="HTML_OBDlg2" hidden="1">TRUE</definedName>
    <definedName name="HTML_OBDlg4" hidden="1">TRUE</definedName>
    <definedName name="HTML_OS" hidden="1">0</definedName>
    <definedName name="HTML_PathFile" hidden="1">"C:\Mis documentos\Marlen\Marlen\TASASBCTELASIG\certificacion-internet\PRUEBA 1.htm"</definedName>
    <definedName name="HTML_Title" hidden="1">""</definedName>
    <definedName name="IA" localSheetId="0">[50]Codes!$C$2:$C$11</definedName>
    <definedName name="IA">#REF!</definedName>
    <definedName name="IMAS" localSheetId="0">#REF!</definedName>
    <definedName name="IMAS">#REF!</definedName>
    <definedName name="IMP_CARGO">#REF!</definedName>
    <definedName name="IMPTOCREE" localSheetId="0">'[43]Ant Imp 1355'!#REF!</definedName>
    <definedName name="IMPTOCREE">'[43]Ant Imp 1355'!#REF!</definedName>
    <definedName name="in" localSheetId="0">#REF!</definedName>
    <definedName name="in">#REF!</definedName>
    <definedName name="inc" localSheetId="0">#REF!</definedName>
    <definedName name="inc">#REF!</definedName>
    <definedName name="inca" localSheetId="0">[51]Paramètres!$B$4</definedName>
    <definedName name="inca">#REF!</definedName>
    <definedName name="INF" localSheetId="0">'[44]General expenses'!$B$2</definedName>
    <definedName name="INF">#REF!</definedName>
    <definedName name="Inf_ger" localSheetId="0">#REF!</definedName>
    <definedName name="Inf_ger">#REF!</definedName>
    <definedName name="Info2">#REF!</definedName>
    <definedName name="ing" localSheetId="0">'[52]An 1 Natures'!$C$6:$C$36,'[52]An 1 Natures'!$E$6:$E$36</definedName>
    <definedName name="ing">#REF!,#REF!</definedName>
    <definedName name="INGRESOS">#REF!</definedName>
    <definedName name="INM_FENIX_CICOL" localSheetId="0">[53]Resumen!#REF!</definedName>
    <definedName name="INM_FENIX_CICOL">[53]Resumen!#REF!</definedName>
    <definedName name="INMOBIL._FENIX" localSheetId="0">#REF!</definedName>
    <definedName name="INMOBIL._FENIX">#REF!</definedName>
    <definedName name="INMOBIL._FENIX_VIDA" localSheetId="0">#REF!</definedName>
    <definedName name="INMOBIL._FENIX_VIDA">#REF!</definedName>
    <definedName name="INMOBILIARIA_SELECTA" localSheetId="0">#REF!</definedName>
    <definedName name="INMOBILIARIA_SELECTA">#REF!</definedName>
    <definedName name="INPUT1" localSheetId="0">[27]INPUT!$D$6:$H$24</definedName>
    <definedName name="INPUT1">#REF!</definedName>
    <definedName name="INTERESES_VIVIENDA">#REF!</definedName>
    <definedName name="INVERFAS" localSheetId="0">#REF!</definedName>
    <definedName name="INVERFAS">#REF!</definedName>
    <definedName name="INVERSEGUROS" localSheetId="0">#REF!</definedName>
    <definedName name="INVERSEGUROS">#REF!</definedName>
    <definedName name="INVERSIONES_CALLE_72" localSheetId="0">#REF!</definedName>
    <definedName name="INVERSIONES_CALLE_72">#REF!</definedName>
    <definedName name="ipreso_2" localSheetId="0">#REF!</definedName>
    <definedName name="ipreso_2">#REF!</definedName>
    <definedName name="is" localSheetId="0">#REF!</definedName>
    <definedName name="is">#REF!</definedName>
    <definedName name="Italy" localSheetId="0">[18]Opex!$B$94:$V$103</definedName>
    <definedName name="Italy">#REF!</definedName>
    <definedName name="JAJA">#REF!</definedName>
    <definedName name="jdsjhsd" localSheetId="0" hidden="1">#REF!</definedName>
    <definedName name="jdsjhsd" hidden="1">#REF!</definedName>
    <definedName name="JE" hidden="1">{"'S. C. B.'!$E$207"}</definedName>
    <definedName name="jhjj" hidden="1">{"'S. C. B.'!$E$207"}</definedName>
    <definedName name="JJAJAJJ" hidden="1">{"'S. C. B.'!$E$207"}</definedName>
    <definedName name="JN" localSheetId="0">#REF!</definedName>
    <definedName name="JN">#REF!</definedName>
    <definedName name="JourMoyen" localSheetId="0">#REF!</definedName>
    <definedName name="JourMoyen">#REF!</definedName>
    <definedName name="JPA" localSheetId="0">#REF!</definedName>
    <definedName name="JPA">#REF!</definedName>
    <definedName name="jua">'[43]Ant Imp 1355'!#REF!</definedName>
    <definedName name="JULIO" hidden="1">{"'S. C. B.'!$E$207"}</definedName>
    <definedName name="JUNIO" hidden="1">{"'S. C. B.'!$E$207"}</definedName>
    <definedName name="JV" hidden="1">{"'S. C. B.'!$E$207"}</definedName>
    <definedName name="kkk" localSheetId="0">'[54]Ant Imp 1355'!#REF!</definedName>
    <definedName name="kkk">#REF!</definedName>
    <definedName name="L" localSheetId="0">#REF!</definedName>
    <definedName name="L">#REF!</definedName>
    <definedName name="LA_ALBORADA" localSheetId="0">#REF!</definedName>
    <definedName name="LA_ALBORADA">#REF!</definedName>
    <definedName name="LA_ENSEÑANZA_VIDA" localSheetId="0">#REF!</definedName>
    <definedName name="LA_ENSEÑANZA_VIDA">#REF!</definedName>
    <definedName name="lapso_inicial">#REF!</definedName>
    <definedName name="LicMoy" localSheetId="0">#REF!</definedName>
    <definedName name="LicMoy">#REF!</definedName>
    <definedName name="LJ" hidden="1">{"'S. C. B.'!$E$207"}</definedName>
    <definedName name="ll" localSheetId="0">[55]Opex!$B$64:$V$73</definedName>
    <definedName name="ll">#REF!</definedName>
    <definedName name="llhkhkhkh" localSheetId="0">#REF!</definedName>
    <definedName name="llhkhkhkh">#REF!</definedName>
    <definedName name="LOGISTICA" hidden="1">{"'S. C. B.'!$E$207"}</definedName>
    <definedName name="M" localSheetId="0">'[39]2605-Comisiones'!#REF!</definedName>
    <definedName name="M">'[40]2605-Comisiones'!#REF!</definedName>
    <definedName name="MARX">#REF!</definedName>
    <definedName name="MEDICINA_PREPAGADA">#REF!</definedName>
    <definedName name="MESES">#REF!</definedName>
    <definedName name="MESF">#REF!</definedName>
    <definedName name="Mexico" localSheetId="0">[18]Opex!$B$44:$V$53</definedName>
    <definedName name="Mexico">#REF!</definedName>
    <definedName name="michelle" localSheetId="0">#REF!</definedName>
    <definedName name="michelle">#REF!</definedName>
    <definedName name="MIOJAKDJKA" hidden="1">{"'S. C. B.'!$E$207"}</definedName>
    <definedName name="mnflk" localSheetId="0">#REF!</definedName>
    <definedName name="mnflk">#REF!</definedName>
    <definedName name="Month_all" localSheetId="0">'[20]Mgmt case'!#REF!</definedName>
    <definedName name="Month_all">#REF!</definedName>
    <definedName name="Month_bal_sht" localSheetId="0">'[20]Mgmt case'!#REF!</definedName>
    <definedName name="Month_bal_sht">#REF!</definedName>
    <definedName name="Month_cashflow" localSheetId="0">'[20]Mgmt case'!#REF!</definedName>
    <definedName name="Month_cashflow">#REF!</definedName>
    <definedName name="Month_inc_stmt" localSheetId="0">'[20]Mgmt case'!#REF!</definedName>
    <definedName name="Month_inc_stmt">#REF!</definedName>
    <definedName name="Month_ratios_calcs" localSheetId="0">'[20]Mgmt case'!#REF!</definedName>
    <definedName name="Month_ratios_calcs">#REF!</definedName>
    <definedName name="Months_to_full_usage" localSheetId="0">#REF!</definedName>
    <definedName name="Months_to_full_usage">#REF!</definedName>
    <definedName name="months15" localSheetId="0">#REF!,#REF!</definedName>
    <definedName name="months15">#REF!,#REF!</definedName>
    <definedName name="MSG_1">#REF!</definedName>
    <definedName name="MSG_10">#REF!</definedName>
    <definedName name="MSG_11">#REF!</definedName>
    <definedName name="MSG_12">#REF!</definedName>
    <definedName name="MSG_2">#REF!</definedName>
    <definedName name="MSG_3">#REF!</definedName>
    <definedName name="MSG_4">#REF!</definedName>
    <definedName name="MSG_5">#REF!</definedName>
    <definedName name="MSG_6">#REF!</definedName>
    <definedName name="MSG_7">#REF!</definedName>
    <definedName name="MSG_8">#REF!</definedName>
    <definedName name="MSG_9">#REF!</definedName>
    <definedName name="MSG_APLICA">#REF!</definedName>
    <definedName name="MSG_NOAPLICA">#REF!</definedName>
    <definedName name="NAISS" localSheetId="0">#REF!</definedName>
    <definedName name="NAISS">#REF!</definedName>
    <definedName name="NbJM" localSheetId="0">#REF!</definedName>
    <definedName name="NbJM">#REF!</definedName>
    <definedName name="NbJQ" localSheetId="0">#REF!</definedName>
    <definedName name="NbJQ">#REF!</definedName>
    <definedName name="NbSig" localSheetId="0">#REF!</definedName>
    <definedName name="NbSig">#REF!</definedName>
    <definedName name="nfila">#REF!</definedName>
    <definedName name="nom" localSheetId="0">'[56]HC &amp; parametres'!$B$22:$B$75</definedName>
    <definedName name="nom">#REF!</definedName>
    <definedName name="nomina1212">#REF!</definedName>
    <definedName name="NONE" localSheetId="0">'[57]Backup MexicoQ2'!#REF!</definedName>
    <definedName name="NONE">#REF!</definedName>
    <definedName name="Northwest" localSheetId="0">[18]Opex!$B$117:$V$126</definedName>
    <definedName name="Northwest">#REF!</definedName>
    <definedName name="NUEVO" localSheetId="0">#REF!</definedName>
    <definedName name="NUEVO">#REF!</definedName>
    <definedName name="O">#REF!</definedName>
    <definedName name="Opp" localSheetId="0">[58]Codes!$I$2:$I$5</definedName>
    <definedName name="Opp">#REF!</definedName>
    <definedName name="Origine" localSheetId="0">[58]Codes!$A$2:$A$13</definedName>
    <definedName name="Origine">#REF!</definedName>
    <definedName name="P">#REF!</definedName>
    <definedName name="PAGOS.LABORALES">#REF!</definedName>
    <definedName name="pagosB" localSheetId="0">'[15]1A- DATOS INICIALES'!$E$112</definedName>
    <definedName name="pagosB">#REF!</definedName>
    <definedName name="pagosF" localSheetId="0">'[15]1A- DATOS INICIALES'!$E$116</definedName>
    <definedName name="pagosF">#REF!</definedName>
    <definedName name="PATRIMONIO">#REF!</definedName>
    <definedName name="PdrPreRec" localSheetId="0">#REF!</definedName>
    <definedName name="PdrPreRec">#REF!</definedName>
    <definedName name="PdrRegRec" localSheetId="0">#REF!</definedName>
    <definedName name="PdrRegRec">#REF!</definedName>
    <definedName name="PENSIONES">#REF!</definedName>
    <definedName name="PENSIONES.R63">#REF!</definedName>
    <definedName name="perServ_perMo" localSheetId="0">#REF!</definedName>
    <definedName name="perServ_perMo">#REF!</definedName>
    <definedName name="Pipeline" localSheetId="0">#REF!</definedName>
    <definedName name="Pipeline">#REF!</definedName>
    <definedName name="PORANTI">"Texto 11"</definedName>
    <definedName name="porcenta_exento">#REF!</definedName>
    <definedName name="Portugal" localSheetId="0">[18]Opex!$B$14:$V$23</definedName>
    <definedName name="Portugal">#REF!</definedName>
    <definedName name="Presales" localSheetId="0">[58]Codes!$B$2:$B$7</definedName>
    <definedName name="Presales">#REF!</definedName>
    <definedName name="PRIME" localSheetId="0">[50]Codes!$L$2:$L$5</definedName>
    <definedName name="PRIME">#REF!</definedName>
    <definedName name="PRINT_AREA_MI" localSheetId="0">#REF!</definedName>
    <definedName name="PRINT_AREA_MI">#REF!</definedName>
    <definedName name="Produit" localSheetId="0">[59]Codes!$D$2:$D$11</definedName>
    <definedName name="Produit">#REF!</definedName>
    <definedName name="profil" localSheetId="0">#REF!</definedName>
    <definedName name="profil">#REF!</definedName>
    <definedName name="project" localSheetId="0">[60]project!$A$3:$L$55</definedName>
    <definedName name="project">#REF!</definedName>
    <definedName name="prom2" localSheetId="0">#REF!</definedName>
    <definedName name="prom2">#REF!</definedName>
    <definedName name="PROMINVERSIONES" localSheetId="0">#REF!</definedName>
    <definedName name="PROMINVERSIONES">#REF!</definedName>
    <definedName name="PROMISAN" localSheetId="0">#REF!</definedName>
    <definedName name="PROMISAN">#REF!</definedName>
    <definedName name="PROMISION" localSheetId="0">#REF!</definedName>
    <definedName name="PROMISION">#REF!</definedName>
    <definedName name="PROMOTORA_LA_ENSEÑANZA" localSheetId="0">#REF!</definedName>
    <definedName name="PROMOTORA_LA_ENSEÑANZA">#REF!</definedName>
    <definedName name="prooss" localSheetId="0" hidden="1">#REF!</definedName>
    <definedName name="prooss" hidden="1">#REF!</definedName>
    <definedName name="PROV" localSheetId="0">#REF!</definedName>
    <definedName name="PROV">#REF!</definedName>
    <definedName name="qtr_vs_plan" localSheetId="0">'[20]Mgmt case'!#REF!</definedName>
    <definedName name="qtr_vs_plan">#REF!</definedName>
    <definedName name="Quarter_bal_sht" localSheetId="0">'[20]Mgmt case'!#REF!</definedName>
    <definedName name="Quarter_bal_sht">#REF!</definedName>
    <definedName name="Quarter_cashflow" localSheetId="0">'[20]Mgmt case'!#REF!</definedName>
    <definedName name="Quarter_cashflow">#REF!</definedName>
    <definedName name="Quarter_inc_stmt" localSheetId="0">'[20]Mgmt case'!#REF!</definedName>
    <definedName name="Quarter_inc_stmt">#REF!</definedName>
    <definedName name="Quarter_ratios_calcs" localSheetId="0">'[20]Mgmt case'!#REF!</definedName>
    <definedName name="Quarter_ratios_calcs">#REF!</definedName>
    <definedName name="quince" localSheetId="0">'[41]CONC.BANCO'!$B$6</definedName>
    <definedName name="quince">'[42]CONC.BANCO'!$B$6</definedName>
    <definedName name="QUINCENA" localSheetId="0">[21]PARAMETROS!$B$6</definedName>
    <definedName name="QUINCENA">[22]PARAMETROS!$B$6</definedName>
    <definedName name="Rate_Table" localSheetId="0">#REF!</definedName>
    <definedName name="Rate_Table">#REF!</definedName>
    <definedName name="re" localSheetId="0" hidden="1">#REF!</definedName>
    <definedName name="re" hidden="1">#REF!</definedName>
    <definedName name="REA" hidden="1">{"'S. C. B.'!$E$207"}</definedName>
    <definedName name="reajuste" hidden="1">{"'S. C. B.'!$E$207"}</definedName>
    <definedName name="Receive" localSheetId="0">#REF!</definedName>
    <definedName name="Receive">#REF!</definedName>
    <definedName name="RecFee" localSheetId="0">#REF!</definedName>
    <definedName name="RecFee">#REF!</definedName>
    <definedName name="Reglon_renta">#REF!</definedName>
    <definedName name="renglon_renta1">#REF!</definedName>
    <definedName name="RENTA" hidden="1">{"'S. C. B.'!$E$207"}</definedName>
    <definedName name="rentas">#REF!</definedName>
    <definedName name="Répartition" localSheetId="0">#REF!</definedName>
    <definedName name="Répartition">#REF!</definedName>
    <definedName name="RESUMEN" hidden="1">{"'S. C. B.'!$E$207"}</definedName>
    <definedName name="RETECREE" localSheetId="0" hidden="1">#REF!</definedName>
    <definedName name="RETECREE" hidden="1">#REF!</definedName>
    <definedName name="Rev" localSheetId="0">#REF!</definedName>
    <definedName name="Rev">#REF!</definedName>
    <definedName name="Revenue" localSheetId="0">#REF!</definedName>
    <definedName name="Revenue">#REF!</definedName>
    <definedName name="Revenue_per_Client" localSheetId="0">#REF!</definedName>
    <definedName name="Revenue_per_Client">#REF!</definedName>
    <definedName name="RevenueY2" localSheetId="0">#REF!</definedName>
    <definedName name="RevenueY2">#REF!</definedName>
    <definedName name="RG">"'file:///A:/Documents and Settings/cportellar/Configuración local/Archivos temporales de Internet/OLK29/SF RENTA NATURALES CON SOPORTES.xls'#$Patrimonio.$#REF!$#REF!"</definedName>
    <definedName name="RG___0">"'file://BCCNSIST005/Publico/gESTION mASIVA/otros subsistemas/Descripcion funcional y formularios/GUIA RENTA PN/declaracion renta PN y anexos/SF RENTA NATURALES CON SOPORTES.xls'#$Patrimonio.$#REF!$#REF!"</definedName>
    <definedName name="RG___11">"$Patrimonio.$#REF!$#REF!"</definedName>
    <definedName name="RG___19">"'file:///D:/gESTION mASIVA/otros subsistemas/Descripcion funcional y formularios/GUIA RENTA PN/declaracion renta PN y anexos/SF RENTA NATURALES CON SOPORTES.xls'#$Patrimonio.$#REF!$#REF!"</definedName>
    <definedName name="RG___2">"'file://BCCNSIST005/Publico/WINDOWS/Escritorio/MUISCA/SF RENTA NATURALES CON SOPORTES.xls'#$Patrimonio.$#REF!$#REF!"</definedName>
    <definedName name="RG___21">"'file:///D:/gESTION mASIVA/otros subsistemas/Descripcion funcional y formularios/GUIA RENTA PN/declaracion renta PN y anexos/SF RENTA NATURALES CON SOPORTES.xls'#$Patrimonio.$#REF!$#REF!"</definedName>
    <definedName name="RG___22">"'file:///D:/gESTION mASIVA/otros subsistemas/Descripcion funcional y formularios/GUIA RENTA PN/declaracion renta PN y anexos/SF RENTA NATURALES CON SOPORTES.xls'#$Patrimonio.$#REF!$#REF!"</definedName>
    <definedName name="RG___23">"'file:///D:/gESTION mASIVA/otros subsistemas/Descripcion funcional y formularios/GUIA RENTA PN/declaracion renta PN y anexos/SF RENTA NATURALES CON SOPORTES.xls'#$Patrimonio.$#REF!$#REF!"</definedName>
    <definedName name="RG___26">"'file://BCCNSIST005/Publico/gESTION mASIVA/otros subsistemas/Descripcion funcional y formularios/GUIA RENTA PN/declaracion renta PN y anexos/SF RENTA NATURALES CON SOPORTES.xls'#$Patrimonio.$#REF!$#REF!"</definedName>
    <definedName name="RG___3">"'file:///A:/Documents and Settings/cportellar/Configuración local/Archivos temporales de Internet/OLK29/SF RENTA NATURALES CON SOPORTES.xls'#$Patrimonio.$#REF!$#REF!"</definedName>
    <definedName name="RG___4">"'file:///A:/Documents and Settings/cportellar/Configuración local/Archivos temporales de Internet/OLK29/SF RENTA NATURALES CON SOPORTES.xls'#$Patrimonio.$#REF!$#REF!"</definedName>
    <definedName name="RG___5">"'file:///A:/Documents and Settings/cportellar/Configuración local/Archivos temporales de Internet/OLK29/SF RENTA NATURALES CON SOPORTES.xls'#$Patrimonio.$#REF!$#REF!"</definedName>
    <definedName name="RG___7">"'file://BCCNSIST005/Publico/gESTION mASIVA/otros subsistemas/Descripcion funcional y formularios/GUIA RENTA PN/declaracion renta PN y anexos/SF RENTA NATURALES CON SOPORTES.xls'#$Patrimonio.$#REF!$#REF!"</definedName>
    <definedName name="RG___8">"'file:///A:/Documents and Settings/cportellar/Configuración local/Archivos temporales de Internet/OLK29/SF RENTA NATURALES CON SOPORTES.xls'#$Patrimonio.$#REF!$#REF!"</definedName>
    <definedName name="RG___9">"'file:///A:/Documents and Settings/cportellar/Configuración local/Archivos temporales de Internet/OLK29/SF RENTA NATURALES CON SOPORTES.xls'#$Patrimonio.$#REF!$#REF!"</definedName>
    <definedName name="RLG_C1C2">#REF!</definedName>
    <definedName name="RLG_C3C4">#REF!</definedName>
    <definedName name="RLG_EXC_SC2">#REF!</definedName>
    <definedName name="RLG_SC1">#REF!</definedName>
    <definedName name="rlíquidaB" localSheetId="0">#REF!</definedName>
    <definedName name="rlíquidaB">#REF!</definedName>
    <definedName name="ROYAL___SUN_ALLIANCE_VIDA" localSheetId="0">#REF!</definedName>
    <definedName name="ROYAL___SUN_ALLIANCE_VIDA">#REF!</definedName>
    <definedName name="RSA_VIDA_INM.FENIX" localSheetId="0">#REF!</definedName>
    <definedName name="RSA_VIDA_INM.FENIX">#REF!</definedName>
    <definedName name="RT" hidden="1">{"'S. C. B.'!$E$207"}</definedName>
    <definedName name="RUTH" localSheetId="0">[61]FORMULARIO!$R$22</definedName>
    <definedName name="RUTH">#REF!</definedName>
    <definedName name="SAFD" localSheetId="0" hidden="1">#REF!</definedName>
    <definedName name="SAFD" hidden="1">#REF!</definedName>
    <definedName name="SAL_MIN2" localSheetId="0">[21]PARAMETROS!$B$14</definedName>
    <definedName name="SAL_MIN2">[22]PARAMETROS!$B$14</definedName>
    <definedName name="SAL_MIN20" localSheetId="0">[21]PARAMETROS!$B$16:$B$16</definedName>
    <definedName name="SAL_MIN20">[22]PARAMETROS!$B$16:$B$16</definedName>
    <definedName name="sal_min3" localSheetId="0">'[41]CONC.BANCO'!$B$15</definedName>
    <definedName name="sal_min3">'[42]CONC.BANCO'!$B$15</definedName>
    <definedName name="SAL_MIN4" localSheetId="0">[21]PARAMETROS!$B$15</definedName>
    <definedName name="SAL_MIN4">[22]PARAMETROS!$B$15</definedName>
    <definedName name="SALD_FAV">#REF!</definedName>
    <definedName name="SalFixed" localSheetId="0">#REF!</definedName>
    <definedName name="SalFixed">#REF!</definedName>
    <definedName name="SALITRE_CASAS_S.A." localSheetId="0">#REF!</definedName>
    <definedName name="SALITRE_CASAS_S.A.">#REF!</definedName>
    <definedName name="SalVariable" localSheetId="0">#REF!</definedName>
    <definedName name="SalVariable">#REF!</definedName>
    <definedName name="san">#REF!</definedName>
    <definedName name="sanciones4" localSheetId="0">'[15]1A- DATOS INICIALES'!$E$115</definedName>
    <definedName name="sanciones4">#REF!</definedName>
    <definedName name="sasa" localSheetId="0">#REF!</definedName>
    <definedName name="sasa">#REF!</definedName>
    <definedName name="sdas" localSheetId="0">#REF!</definedName>
    <definedName name="sdas">#REF!</definedName>
    <definedName name="SDCE" localSheetId="0" hidden="1">#REF!</definedName>
    <definedName name="SDCE" hidden="1">#REF!</definedName>
    <definedName name="SDFAF" localSheetId="0" hidden="1">#REF!</definedName>
    <definedName name="SDFAF" hidden="1">#REF!</definedName>
    <definedName name="SDS">#REF!</definedName>
    <definedName name="Secteur" localSheetId="0">[58]Codes!$F$2:$F$8</definedName>
    <definedName name="Secteur">#REF!</definedName>
    <definedName name="Send_X.400" localSheetId="0">#REF!</definedName>
    <definedName name="Send_X.400">#REF!</definedName>
    <definedName name="sept" localSheetId="0">#REF!</definedName>
    <definedName name="sept">#REF!</definedName>
    <definedName name="SF" localSheetId="0">'[39]2605-Comisiones'!#REF!</definedName>
    <definedName name="SF">'[40]2605-Comisiones'!#REF!</definedName>
    <definedName name="solver_adj" localSheetId="0" hidden="1">'[62]G&amp;A'!#REF!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localSheetId="0" hidden="1">#REF!</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mp" hidden="1">#NULL!</definedName>
    <definedName name="solver_tol" hidden="1">0.05</definedName>
    <definedName name="solver_typ" hidden="1">3</definedName>
    <definedName name="solver_val" hidden="1">340</definedName>
    <definedName name="Spain" localSheetId="0">[18]Opex!$B$4:$V$13</definedName>
    <definedName name="Spain">#REF!</definedName>
    <definedName name="sss" localSheetId="0" hidden="1">#REF!</definedName>
    <definedName name="sss" hidden="1">#REF!</definedName>
    <definedName name="staff" localSheetId="0">#REF!</definedName>
    <definedName name="staff">#REF!</definedName>
    <definedName name="Statut" localSheetId="0">[50]Codes!$G$2:$G$10</definedName>
    <definedName name="Statut">#REF!</definedName>
    <definedName name="STD" localSheetId="0">#REF!</definedName>
    <definedName name="STD">#REF!</definedName>
    <definedName name="Std_Monthly_Fee" localSheetId="0">#REF!</definedName>
    <definedName name="Std_Monthly_Fee">#REF!</definedName>
    <definedName name="StdPreRec" localSheetId="0">#REF!</definedName>
    <definedName name="StdPreRec">#REF!</definedName>
    <definedName name="StdPreSnd" localSheetId="0">#REF!</definedName>
    <definedName name="StdPreSnd">#REF!</definedName>
    <definedName name="StdRegRec" localSheetId="0">#REF!</definedName>
    <definedName name="StdRegRec">#REF!</definedName>
    <definedName name="StdRegSnd" localSheetId="0">#REF!</definedName>
    <definedName name="StdRegSnd">#REF!</definedName>
    <definedName name="SUB_TRA" localSheetId="0">[21]PARAMETROS!$B$12</definedName>
    <definedName name="SUB_TRA">[22]PARAMETROS!$B$12</definedName>
    <definedName name="Swvu.Client._.Profile." localSheetId="0">#REF!</definedName>
    <definedName name="Swvu.Client._.Profile.">#REF!</definedName>
    <definedName name="Swvu.Rate._.Table." localSheetId="0">#REF!</definedName>
    <definedName name="Swvu.Rate._.Table.">#REF!</definedName>
    <definedName name="Swvu.Revenue." localSheetId="0">#REF!</definedName>
    <definedName name="Swvu.Revenue.">#REF!</definedName>
    <definedName name="t" localSheetId="0">#REF!</definedName>
    <definedName name="t">#REF!</definedName>
    <definedName name="TA" localSheetId="0">[60]TA!$A$3:$L$34</definedName>
    <definedName name="TA">#REF!</definedName>
    <definedName name="tabla" localSheetId="0">#REF!:#REF!</definedName>
    <definedName name="tabla">#REF!:#REF!</definedName>
    <definedName name="Tabla1" localSheetId="0">[63]Cta5105!$A$587:$G$611</definedName>
    <definedName name="Tabla1">#REF!</definedName>
    <definedName name="Tabla2" localSheetId="0">[63]Cta5205!$A$1775:$G$1799</definedName>
    <definedName name="Tabla2">#REF!</definedName>
    <definedName name="Tabla3" localSheetId="0">[63]Cta7305!$A$89:$G$143</definedName>
    <definedName name="Tabla3">#REF!</definedName>
    <definedName name="Tabla4" localSheetId="0">[64]CtaContables!$A$658:$G$686</definedName>
    <definedName name="Tabla4">#REF!</definedName>
    <definedName name="temp" localSheetId="0">'[65]2605-Comisiones'!#REF!</definedName>
    <definedName name="temp">'[40]2605-Comisiones'!#REF!</definedName>
    <definedName name="temp260505" localSheetId="0">'[65]2605-Comisiones'!#REF!</definedName>
    <definedName name="temp260505">'[40]2605-Comisiones'!#REF!</definedName>
    <definedName name="terceros" localSheetId="0">[66]terceros!#REF!</definedName>
    <definedName name="terceros">[67]terceros!#REF!</definedName>
    <definedName name="TESV" hidden="1">{"'S. C. B.'!$E$207"}</definedName>
    <definedName name="tid" hidden="1">{"'S. C. B.'!$E$207"}</definedName>
    <definedName name="_xlnm.Print_Titles" localSheetId="0">Provisiónderenta!$5:$7</definedName>
    <definedName name="_xlnm.Print_Titles">#N/A</definedName>
    <definedName name="Títulos_a_imprimir_IM" localSheetId="0">#REF!</definedName>
    <definedName name="Títulos_a_imprimir_IM">#REF!</definedName>
    <definedName name="Tot_Usage" localSheetId="0">#REF!</definedName>
    <definedName name="Tot_Usage">#REF!</definedName>
    <definedName name="Tot_UseageY2" localSheetId="0">#REF!</definedName>
    <definedName name="Tot_UseageY2">#REF!</definedName>
    <definedName name="training" localSheetId="0">[60]training!$A$3:$L$7</definedName>
    <definedName name="training">#REF!</definedName>
    <definedName name="TravInvitation" localSheetId="0">#REF!</definedName>
    <definedName name="TravInvitation">#REF!</definedName>
    <definedName name="TravLocal" localSheetId="0">#REF!</definedName>
    <definedName name="TravLocal">#REF!</definedName>
    <definedName name="TravLongD" localSheetId="0">#REF!</definedName>
    <definedName name="TravLongD">#REF!</definedName>
    <definedName name="TravMileage" localSheetId="0">#REF!</definedName>
    <definedName name="TravMileage">#REF!</definedName>
    <definedName name="tt" localSheetId="0">#REF!</definedName>
    <definedName name="tt">#REF!</definedName>
    <definedName name="tttt" localSheetId="0">#REF!</definedName>
    <definedName name="tttt">#REF!</definedName>
    <definedName name="TTTT_A_IMPRIMIR_IM" localSheetId="0">#REF!</definedName>
    <definedName name="TTTT_A_IMPRIMIR_IM">#REF!</definedName>
    <definedName name="u" localSheetId="0">[46]ScenarioAuxiliar!$T$3</definedName>
    <definedName name="u">#REF!</definedName>
    <definedName name="UK" localSheetId="0">[18]Opex!$B$74:$V$83</definedName>
    <definedName name="UK">#REF!</definedName>
    <definedName name="USA" localSheetId="0">[18]Opex!$B$104:$V$113</definedName>
    <definedName name="USA">#REF!</definedName>
    <definedName name="UsrStdPreRec" localSheetId="0">#REF!</definedName>
    <definedName name="UsrStdPreRec">#REF!</definedName>
    <definedName name="UsrStdPreSnd" localSheetId="0">#REF!</definedName>
    <definedName name="UsrStdPreSnd">#REF!</definedName>
    <definedName name="UsrStdRegRec" localSheetId="0">#REF!</definedName>
    <definedName name="UsrStdRegRec">#REF!</definedName>
    <definedName name="UsrStdRegSnd" localSheetId="0">#REF!</definedName>
    <definedName name="UsrStdRegSnd">#REF!</definedName>
    <definedName name="va" localSheetId="0">#REF!</definedName>
    <definedName name="va">#REF!</definedName>
    <definedName name="val_acciones">'[12]Balance de P2013'!$B$71:$H$73</definedName>
    <definedName name="VALOR">[68]BP2015!$B$67:$H$72</definedName>
    <definedName name="VALORDOS">'[68]Balance DEF. 2014'!$B$67:$H$70</definedName>
    <definedName name="variable" localSheetId="0">#REF!</definedName>
    <definedName name="variable">#REF!</definedName>
    <definedName name="variables" localSheetId="0">[69]variables!$F$7:$H$127</definedName>
    <definedName name="variables">#REF!</definedName>
    <definedName name="VENTA" hidden="1">{"'S. C. B.'!$E$207"}</definedName>
    <definedName name="VENTAS" hidden="1">{"'S. C. B.'!$E$207"}</definedName>
    <definedName name="verif_bal" localSheetId="0">#REF!</definedName>
    <definedName name="verif_bal">#REF!</definedName>
    <definedName name="VTA" hidden="1">{"'S. C. B.'!$E$207"}</definedName>
    <definedName name="wwww" localSheetId="0">#REF!</definedName>
    <definedName name="wwww">#REF!</definedName>
    <definedName name="x" localSheetId="0">#REF!</definedName>
    <definedName name="x">#REF!</definedName>
    <definedName name="XXX" localSheetId="0">#REF!</definedName>
    <definedName name="XXX">#REF!</definedName>
    <definedName name="y" localSheetId="0">[18]Opex!$B$117:$V$126</definedName>
    <definedName name="y">#REF!</definedName>
    <definedName name="yy" localSheetId="0">[18]Opex!$B$14:$V$23</definedName>
    <definedName name="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1" i="1" l="1"/>
  <c r="C84" i="1"/>
  <c r="C83" i="1"/>
  <c r="J65" i="1"/>
  <c r="C57" i="1"/>
  <c r="C63" i="1" s="1"/>
  <c r="F53" i="1"/>
  <c r="I51" i="1" s="1"/>
  <c r="J43" i="1"/>
  <c r="J41" i="1"/>
  <c r="I40" i="1"/>
  <c r="I12" i="1"/>
  <c r="F12" i="1"/>
  <c r="C82" i="1" s="1"/>
  <c r="J10" i="1"/>
  <c r="D10" i="1"/>
  <c r="B7" i="1"/>
  <c r="B5" i="1"/>
  <c r="D33" i="1" l="1"/>
  <c r="D35" i="1" s="1"/>
  <c r="D80" i="1"/>
  <c r="D94" i="1" s="1"/>
  <c r="D97" i="1" s="1"/>
  <c r="C33" i="1" l="1"/>
  <c r="C41" i="1" s="1"/>
  <c r="I37" i="1"/>
  <c r="D41" i="1"/>
  <c r="J38" i="1"/>
  <c r="J45" i="1" s="1"/>
  <c r="J54" i="1" s="1"/>
  <c r="I56" i="1" s="1"/>
  <c r="J57" i="1" s="1"/>
  <c r="C75" i="1" l="1"/>
  <c r="D74" i="1" s="1"/>
  <c r="D93" i="1" s="1"/>
  <c r="C54" i="1"/>
  <c r="D49" i="1"/>
  <c r="C55" i="1" l="1"/>
  <c r="C56" i="1" s="1"/>
  <c r="C58" i="1" s="1"/>
  <c r="C61" i="1"/>
  <c r="C62" i="1" s="1"/>
  <c r="C64" i="1" s="1"/>
  <c r="D95" i="1"/>
  <c r="D99" i="1"/>
  <c r="D65" i="1" l="1"/>
  <c r="I59" i="1" s="1"/>
  <c r="J60" i="1" s="1"/>
  <c r="J62" i="1" s="1"/>
  <c r="D6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F12" authorId="0" shapeId="0" xr:uid="{3CBC6BCC-F973-4B2C-85DA-FC497A0035FD}">
      <text>
        <r>
          <rPr>
            <b/>
            <sz val="9"/>
            <color indexed="81"/>
            <rFont val="Tahoma"/>
            <family val="2"/>
          </rPr>
          <t>Usuario:</t>
        </r>
        <r>
          <rPr>
            <sz val="9"/>
            <color indexed="81"/>
            <rFont val="Tahoma"/>
            <family val="2"/>
          </rPr>
          <t xml:space="preserve">
Utilidad antes de impuesto a las ganancias</t>
        </r>
      </text>
    </comment>
    <comment ref="I12" authorId="0" shapeId="0" xr:uid="{830EA0BF-478F-42EA-8EA5-4ED45F87BE96}">
      <text>
        <r>
          <rPr>
            <b/>
            <sz val="9"/>
            <color indexed="81"/>
            <rFont val="Tahoma"/>
            <family val="2"/>
          </rPr>
          <t>Usuario:</t>
        </r>
        <r>
          <rPr>
            <sz val="9"/>
            <color indexed="81"/>
            <rFont val="Tahoma"/>
            <family val="2"/>
          </rPr>
          <t xml:space="preserve">
Utilidad después de impuesto a las ganancias</t>
        </r>
      </text>
    </comment>
    <comment ref="C56" authorId="0" shapeId="0" xr:uid="{367C24B6-09D7-4A6B-A5FE-96D8A2CF452D}">
      <text>
        <r>
          <rPr>
            <b/>
            <sz val="9"/>
            <color indexed="81"/>
            <rFont val="Tahoma"/>
            <family val="2"/>
          </rPr>
          <t>Usuario:</t>
        </r>
        <r>
          <rPr>
            <sz val="9"/>
            <color indexed="81"/>
            <rFont val="Tahoma"/>
            <family val="2"/>
          </rPr>
          <t xml:space="preserve">
Se tomará el 25% si es la primera vez, 50% si es la segunda vez o 75% si es la tercera vez o siguientes</t>
        </r>
      </text>
    </comment>
    <comment ref="C62" authorId="0" shapeId="0" xr:uid="{52FD9413-939E-4282-A9C1-0C02E8330EFD}">
      <text>
        <r>
          <rPr>
            <b/>
            <sz val="9"/>
            <color indexed="81"/>
            <rFont val="Tahoma"/>
            <family val="2"/>
          </rPr>
          <t>Usuario:</t>
        </r>
        <r>
          <rPr>
            <sz val="9"/>
            <color indexed="81"/>
            <rFont val="Tahoma"/>
            <family val="2"/>
          </rPr>
          <t xml:space="preserve">
Se tomará el 25% si es la primera vez, 50% si es la segunda vez o 75% si es la tercera vez o siguientes</t>
        </r>
      </text>
    </comment>
    <comment ref="D99" authorId="0" shapeId="0" xr:uid="{EA23B5BC-A623-4D59-9496-2DBB7084A486}">
      <text>
        <r>
          <rPr>
            <b/>
            <sz val="9"/>
            <color indexed="81"/>
            <rFont val="Tahoma"/>
            <family val="2"/>
          </rPr>
          <t>Usuario:</t>
        </r>
        <r>
          <rPr>
            <sz val="9"/>
            <color indexed="81"/>
            <rFont val="Tahoma"/>
            <family val="2"/>
          </rPr>
          <t xml:space="preserve">
Si el resultado es cero, no hay impuesto a adicionar, si el resultado es mayor que cero si hay impuesto a adicionar, renglón 95 F110.</t>
        </r>
      </text>
    </comment>
  </commentList>
</comments>
</file>

<file path=xl/sharedStrings.xml><?xml version="1.0" encoding="utf-8"?>
<sst xmlns="http://schemas.openxmlformats.org/spreadsheetml/2006/main" count="111" uniqueCount="102">
  <si>
    <t>Provisión impuesto a las ganancias</t>
  </si>
  <si>
    <t>cta</t>
  </si>
  <si>
    <t>valores</t>
  </si>
  <si>
    <t>RENTA SISTEMA ORDINARIO 2025</t>
  </si>
  <si>
    <t>4</t>
  </si>
  <si>
    <t>Resultado contable - NIIF</t>
  </si>
  <si>
    <t>5</t>
  </si>
  <si>
    <t>6</t>
  </si>
  <si>
    <t xml:space="preserve">Más: Gasto por Impuesto sobre la renta </t>
  </si>
  <si>
    <t>Menos: Ingresos por impuesto diferido</t>
  </si>
  <si>
    <t>470505</t>
  </si>
  <si>
    <t>Más: Impuesto sobre la renta - Ajustes a impuestos diferidos</t>
  </si>
  <si>
    <t xml:space="preserve">Menos ingresos no gravados </t>
  </si>
  <si>
    <t>Menos: Dividendos no gravados</t>
  </si>
  <si>
    <t>4315</t>
  </si>
  <si>
    <t>INCRNGO</t>
  </si>
  <si>
    <t>Menos:Utilidad en la medición del valor razonable de acciones no gravadas</t>
  </si>
  <si>
    <t>4350</t>
  </si>
  <si>
    <t>Más otros ingresos gravados para efectos fiscales</t>
  </si>
  <si>
    <t>Más: Intereses presuntivos CXC a socios</t>
  </si>
  <si>
    <t>Màs gastos y pérdidas  no deducibles - Diferencias permanentes que aumentan la renta líquida</t>
  </si>
  <si>
    <t>Más:Pérdida en la medici¢n del valor razonable de acciones</t>
  </si>
  <si>
    <t>Gravamen a los movimientos financieros 50%</t>
  </si>
  <si>
    <t>51159505</t>
  </si>
  <si>
    <t>Art 115</t>
  </si>
  <si>
    <t>Aproximaciones y ajustes menores</t>
  </si>
  <si>
    <t>539505</t>
  </si>
  <si>
    <t>Impuestos asumidos</t>
  </si>
  <si>
    <t>539510</t>
  </si>
  <si>
    <t>Gastos no deducibles</t>
  </si>
  <si>
    <t>539530</t>
  </si>
  <si>
    <t>Honorarios que no aportaron seguridad social</t>
  </si>
  <si>
    <t>Gastos no bancarizados en exceso del límite permitido</t>
  </si>
  <si>
    <t>art 775-1</t>
  </si>
  <si>
    <t>Gastos no deducibles proporción ingresos no gravados</t>
  </si>
  <si>
    <t>INCRGO</t>
  </si>
  <si>
    <t>Menos deducciones especiales para efectos fiscales</t>
  </si>
  <si>
    <t>Empleado con discapacidad</t>
  </si>
  <si>
    <t>100% adicional</t>
  </si>
  <si>
    <t>Empleado con primer empleo</t>
  </si>
  <si>
    <t>20% adicional</t>
  </si>
  <si>
    <t xml:space="preserve">Utilidad (Pérdida) fiscal antes de diferencias temporales- Sistema ordinario </t>
  </si>
  <si>
    <t>Tarifa</t>
  </si>
  <si>
    <t>Gasto (Ingreso) impuesto de renta</t>
  </si>
  <si>
    <t>Provisión impuesto de renta año 2025</t>
  </si>
  <si>
    <t>DB</t>
  </si>
  <si>
    <t>CR</t>
  </si>
  <si>
    <t>DIFERENCIAS TEMPORALES</t>
  </si>
  <si>
    <t>Diferencia entre depreciacion contable y fiscal</t>
  </si>
  <si>
    <t xml:space="preserve">   Depreciación contable (+)</t>
  </si>
  <si>
    <t xml:space="preserve">   Depreciación fiscal (-)</t>
  </si>
  <si>
    <t>provisión de renta</t>
  </si>
  <si>
    <t>Impuesto diferido pasivo</t>
  </si>
  <si>
    <t>Utlidad (Pérdida) líquida fiscal del período - Sistema ordinario</t>
  </si>
  <si>
    <t>Menos retenciones y saldos a favor</t>
  </si>
  <si>
    <t>M</t>
  </si>
  <si>
    <t>Menos saldo a favor de renta 2024</t>
  </si>
  <si>
    <t>verificar que no se haya solicitado la devolución</t>
  </si>
  <si>
    <t>Menos retenciones a favor practicadas en  2025</t>
  </si>
  <si>
    <t>Certificado o prueba supletoria</t>
  </si>
  <si>
    <t>Menos autorretención de renta 2025</t>
  </si>
  <si>
    <t>Cruzar con la autorretención</t>
  </si>
  <si>
    <t xml:space="preserve">Menos anticipo de renta </t>
  </si>
  <si>
    <t>Verificar con renta</t>
  </si>
  <si>
    <t>TOTAL PASIVO POR IMPUESTO DE RENTA  O (SALDO A FAVOR)</t>
  </si>
  <si>
    <t>ANTICIPO</t>
  </si>
  <si>
    <t xml:space="preserve">  Procedimiento 1</t>
  </si>
  <si>
    <t xml:space="preserve">  Impuesto neto de renta año 2024</t>
  </si>
  <si>
    <t>R96</t>
  </si>
  <si>
    <t xml:space="preserve">  Impuesto neto de renta año 2025</t>
  </si>
  <si>
    <t xml:space="preserve">  Promedio (Impuesto de renta 2024 + Impuesto de renta 2025/ 2)</t>
  </si>
  <si>
    <t xml:space="preserve">  Anticipo 75%</t>
  </si>
  <si>
    <t xml:space="preserve">  Menos retenciones  a  favor (Incluye autorretención)</t>
  </si>
  <si>
    <t xml:space="preserve"> Anticipo impuesto de renta 2025</t>
  </si>
  <si>
    <t xml:space="preserve">  Procedimiento 2</t>
  </si>
  <si>
    <t xml:space="preserve">  Impuesto de renta año 2025</t>
  </si>
  <si>
    <t xml:space="preserve">  75% Impuesto de renta </t>
  </si>
  <si>
    <t>Anticipo a pagar</t>
  </si>
  <si>
    <t>CTP indica que puedes contabilizarlo cuando desees.</t>
  </si>
  <si>
    <t>Total impuesto de renta a pagar  ( a favor)</t>
  </si>
  <si>
    <t>Tasa de tributación depurada (ID Impuesto depurado/UD Utilidad depurada)</t>
  </si>
  <si>
    <t>Impuesto depurado (ID)</t>
  </si>
  <si>
    <t>IMPUESTO DEPURADO (ID= INR + DTC-JRP)</t>
  </si>
  <si>
    <r>
      <rPr>
        <b/>
        <sz val="11"/>
        <color theme="1"/>
        <rFont val="Calibri"/>
        <family val="2"/>
        <scheme val="minor"/>
      </rPr>
      <t>INR:  </t>
    </r>
    <r>
      <rPr>
        <sz val="11"/>
        <color theme="1"/>
        <rFont val="Calibri"/>
        <family val="2"/>
        <scheme val="minor"/>
      </rPr>
      <t>Impuesto neto de renta AÑO ACTUAL</t>
    </r>
  </si>
  <si>
    <t>R94 F110</t>
  </si>
  <si>
    <r>
      <rPr>
        <b/>
        <sz val="11"/>
        <color theme="1"/>
        <rFont val="Calibri"/>
        <family val="2"/>
        <scheme val="minor"/>
      </rPr>
      <t>DTC:</t>
    </r>
    <r>
      <rPr>
        <sz val="11"/>
        <color theme="1"/>
        <rFont val="Calibri"/>
        <family val="2"/>
        <scheme val="minor"/>
      </rPr>
      <t xml:space="preserve"> Descuentos tributarios o créditos tributarios por aplicación de tratados para evitar la doble imposición y el establecido en el artículo 254 del Estatuto Tributario.</t>
    </r>
  </si>
  <si>
    <r>
      <rPr>
        <b/>
        <sz val="11"/>
        <color theme="1"/>
        <rFont val="Calibri"/>
        <family val="2"/>
        <scheme val="minor"/>
      </rPr>
      <t xml:space="preserve">IRP: </t>
    </r>
    <r>
      <rPr>
        <sz val="11"/>
        <color theme="1"/>
        <rFont val="Calibri"/>
        <family val="2"/>
        <scheme val="minor"/>
      </rPr>
      <t>Impuesto sobre la renta por rentas pasivas provenientes de entidades controladas del exterior. Se calculará multiplicando la renta líquida pasiva por la tarifa general del artículo 240 del Estatuto Tributario (renta líquida pasiva x tarifa general).</t>
    </r>
  </si>
  <si>
    <t>UTILIDAD DEPURADA (UD= UC + DPARL - INCRNGO - VIMPP - VNGO - RE - C)</t>
  </si>
  <si>
    <r>
      <rPr>
        <b/>
        <sz val="11"/>
        <color theme="1"/>
        <rFont val="Calibri"/>
        <family val="2"/>
        <scheme val="minor"/>
      </rPr>
      <t>UC:</t>
    </r>
    <r>
      <rPr>
        <sz val="11"/>
        <color theme="1"/>
        <rFont val="Calibri"/>
        <family val="2"/>
        <scheme val="minor"/>
      </rPr>
      <t xml:space="preserve"> Utilidad contable o financiera antes de impuestos.</t>
    </r>
  </si>
  <si>
    <r>
      <rPr>
        <b/>
        <sz val="11"/>
        <color theme="1"/>
        <rFont val="Calibri"/>
        <family val="2"/>
        <scheme val="minor"/>
      </rPr>
      <t>DPARL:</t>
    </r>
    <r>
      <rPr>
        <sz val="11"/>
        <color theme="1"/>
        <rFont val="Calibri"/>
        <family val="2"/>
        <scheme val="minor"/>
      </rPr>
      <t xml:space="preserve"> Diferencias permanentes consagradas en la ley y que aumentan la renta líquida.</t>
    </r>
  </si>
  <si>
    <r>
      <rPr>
        <b/>
        <sz val="11"/>
        <color theme="1"/>
        <rFont val="Calibri"/>
        <family val="2"/>
        <scheme val="minor"/>
      </rPr>
      <t>INCRNGO</t>
    </r>
    <r>
      <rPr>
        <sz val="11"/>
        <color theme="1"/>
        <rFont val="Calibri"/>
        <family val="2"/>
        <scheme val="minor"/>
      </rPr>
      <t>: Ingresos no constitutivos de renta ni ganancia ocasional, que afectan la utilidad contable o financiera.</t>
    </r>
  </si>
  <si>
    <r>
      <rPr>
        <b/>
        <sz val="11"/>
        <color theme="1"/>
        <rFont val="Calibri"/>
        <family val="2"/>
        <scheme val="minor"/>
      </rPr>
      <t>VIMPP:</t>
    </r>
    <r>
      <rPr>
        <sz val="11"/>
        <color theme="1"/>
        <rFont val="Calibri"/>
        <family val="2"/>
        <scheme val="minor"/>
      </rPr>
      <t xml:space="preserve">  Valor ingreso método de participación patrimonial del respectivo año gravable.</t>
    </r>
  </si>
  <si>
    <r>
      <rPr>
        <b/>
        <sz val="11"/>
        <color theme="1"/>
        <rFont val="Calibri"/>
        <family val="2"/>
        <scheme val="minor"/>
      </rPr>
      <t xml:space="preserve">VNGO: </t>
    </r>
    <r>
      <rPr>
        <sz val="11"/>
        <color theme="1"/>
        <rFont val="Calibri"/>
        <family val="2"/>
        <scheme val="minor"/>
      </rPr>
      <t xml:space="preserve"> Valor neto de ingresos por ganancia ocasional que afectan la utilidad contable o financiera</t>
    </r>
  </si>
  <si>
    <r>
      <rPr>
        <b/>
        <sz val="11"/>
        <color theme="1"/>
        <rFont val="Calibri"/>
        <family val="2"/>
        <scheme val="minor"/>
      </rPr>
      <t xml:space="preserve">RE: </t>
    </r>
    <r>
      <rPr>
        <sz val="11"/>
        <color theme="1"/>
        <rFont val="Calibri"/>
        <family val="2"/>
        <scheme val="minor"/>
      </rPr>
      <t>Rentas exentas por aplicación de tratados para evitar la doble imposición - CAN, las percibidas por el régimen de compañias holding colombianas -CHC y las rentas externas de que tratan los literales a) y b) del numeral 4 y el numeral 7 del artículo 235-2 del Estatuto Tributario.</t>
    </r>
  </si>
  <si>
    <r>
      <rPr>
        <b/>
        <sz val="11"/>
        <color theme="1"/>
        <rFont val="Calibri"/>
        <family val="2"/>
        <scheme val="minor"/>
      </rPr>
      <t>C</t>
    </r>
    <r>
      <rPr>
        <sz val="11"/>
        <color theme="1"/>
        <rFont val="Calibri"/>
        <family val="2"/>
        <scheme val="minor"/>
      </rPr>
      <t>: Compensación de pérdidas fiscales o excesos de renta presuntiva tomados en el año gravable y que no afectaron la utilidad contable del período.</t>
    </r>
  </si>
  <si>
    <t>IMPUESTO A ADICIONAR (IA)</t>
  </si>
  <si>
    <t xml:space="preserve">TASA DE TRIBUTACION DEPURADA =IMPUESTO DEPURADO/UTILIDAD DEPURADA </t>
  </si>
  <si>
    <t>Utilidad depurada (UD)</t>
  </si>
  <si>
    <t>RESULTADO TARIFA</t>
  </si>
  <si>
    <t>Tarifa mínima</t>
  </si>
  <si>
    <t>Impuesto mínimo</t>
  </si>
  <si>
    <t>IMPUESTO A ADICIONAR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</si>
</sst>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
    <numFmt numFmtId="165" formatCode="#,##0;\(#,##0\)"/>
    <numFmt numFmtId="166" formatCode="_-* #,##0_-;\-* #,##0_-;_-* &quot;-&quot;??_-;_-@_-"/>
    <numFmt numFmtId="167" formatCode="_-* #,##0.00\ _P_t_s_-;\-* #,##0.00\ _P_t_s_-;_-* &quot;-&quot;??\ _P_t_s_-;_-@_-"/>
    <numFmt numFmtId="168" formatCode="_-* #,##0\ _P_t_s_-;\-* #,##0\ _P_t_s_-;_-* &quot;-&quot;??\ _P_t_s_-;_-@_-"/>
    <numFmt numFmtId="169" formatCode="_(* #,##0_);_(* \(#,##0\);_(* &quot;-&quot;_);_(@_)"/>
  </numFmts>
  <fonts count="35"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2"/>
      <name val="Arial"/>
      <family val="2"/>
    </font>
    <font>
      <sz val="11"/>
      <name val="Calibri"/>
      <family val="2"/>
      <scheme val="minor"/>
    </font>
    <font>
      <b/>
      <sz val="11"/>
      <name val="Calibri"/>
      <family val="2"/>
      <scheme val="minor"/>
    </font>
    <font>
      <b/>
      <i/>
      <sz val="11"/>
      <name val="Calibri"/>
      <family val="2"/>
      <scheme val="minor"/>
    </font>
    <font>
      <b/>
      <i/>
      <sz val="12"/>
      <name val="Calibri"/>
      <family val="2"/>
      <scheme val="minor"/>
    </font>
    <font>
      <sz val="10"/>
      <name val="Arial"/>
      <family val="2"/>
    </font>
    <font>
      <b/>
      <u/>
      <sz val="11"/>
      <name val="Calibri"/>
      <family val="2"/>
      <scheme val="minor"/>
    </font>
    <font>
      <i/>
      <sz val="11"/>
      <name val="Calibri"/>
      <family val="2"/>
      <scheme val="minor"/>
    </font>
    <font>
      <sz val="10"/>
      <name val="Calibri"/>
      <family val="2"/>
      <scheme val="minor"/>
    </font>
    <font>
      <b/>
      <u/>
      <sz val="11"/>
      <color theme="0"/>
      <name val="Calibri"/>
      <family val="2"/>
      <scheme val="minor"/>
    </font>
    <font>
      <b/>
      <sz val="10"/>
      <name val="Calibri"/>
      <family val="2"/>
      <scheme val="minor"/>
    </font>
    <font>
      <u/>
      <sz val="11"/>
      <name val="Calibri"/>
      <family val="2"/>
      <scheme val="minor"/>
    </font>
    <font>
      <b/>
      <sz val="16"/>
      <name val="Calibri"/>
      <family val="2"/>
      <scheme val="minor"/>
    </font>
    <font>
      <b/>
      <i/>
      <sz val="11"/>
      <color theme="1"/>
      <name val="Calibri"/>
      <family val="2"/>
      <scheme val="minor"/>
    </font>
    <font>
      <sz val="11"/>
      <color theme="2"/>
      <name val="Calibri"/>
      <family val="2"/>
      <scheme val="minor"/>
    </font>
    <font>
      <sz val="12"/>
      <color rgb="FFFF0000"/>
      <name val="Arial"/>
      <family val="2"/>
    </font>
    <font>
      <sz val="10"/>
      <color indexed="8"/>
      <name val="Calibri"/>
      <family val="2"/>
      <scheme val="minor"/>
    </font>
    <font>
      <sz val="10"/>
      <color theme="0"/>
      <name val="Calibri"/>
      <family val="2"/>
      <scheme val="minor"/>
    </font>
    <font>
      <b/>
      <sz val="14"/>
      <color rgb="FFFF0000"/>
      <name val="Calibri"/>
      <family val="2"/>
      <scheme val="minor"/>
    </font>
    <font>
      <b/>
      <sz val="14"/>
      <name val="Calibri"/>
      <family val="2"/>
      <scheme val="minor"/>
    </font>
    <font>
      <b/>
      <sz val="10"/>
      <name val="Arial"/>
      <family val="2"/>
    </font>
    <font>
      <b/>
      <sz val="10"/>
      <color indexed="8"/>
      <name val="Calibri"/>
      <family val="2"/>
      <scheme val="minor"/>
    </font>
    <font>
      <sz val="10"/>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sz val="11"/>
      <color theme="1"/>
      <name val="Arial"/>
      <family val="2"/>
    </font>
    <font>
      <b/>
      <sz val="9"/>
      <color indexed="81"/>
      <name val="Tahoma"/>
      <family val="2"/>
    </font>
    <font>
      <sz val="9"/>
      <color indexed="81"/>
      <name val="Tahoma"/>
      <family val="2"/>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rgb="FF00B0F0"/>
        <bgColor indexed="64"/>
      </patternFill>
    </fill>
    <fill>
      <patternFill patternType="solid">
        <fgColor theme="6"/>
        <bgColor indexed="64"/>
      </patternFill>
    </fill>
  </fills>
  <borders count="5">
    <border>
      <left/>
      <right/>
      <top/>
      <bottom/>
      <diagonal/>
    </border>
    <border>
      <left/>
      <right/>
      <top style="thin">
        <color indexed="64"/>
      </top>
      <bottom style="thin">
        <color indexed="64"/>
      </bottom>
      <diagonal/>
    </border>
    <border>
      <left/>
      <right/>
      <top style="thin">
        <color indexed="64"/>
      </top>
      <bottom style="double">
        <color indexed="64"/>
      </bottom>
      <diagonal/>
    </border>
    <border>
      <left style="medium">
        <color auto="1"/>
      </left>
      <right/>
      <top/>
      <bottom/>
      <diagonal/>
    </border>
    <border>
      <left/>
      <right/>
      <top style="thin">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0" fontId="5" fillId="0" borderId="0"/>
    <xf numFmtId="0" fontId="10" fillId="0" borderId="0"/>
    <xf numFmtId="167" fontId="5" fillId="0" borderId="0" applyFont="0" applyFill="0" applyBorder="0" applyAlignment="0" applyProtection="0"/>
    <xf numFmtId="9" fontId="5" fillId="0" borderId="0" applyFont="0" applyFill="0" applyBorder="0" applyAlignment="0" applyProtection="0"/>
    <xf numFmtId="0" fontId="5" fillId="0" borderId="0"/>
    <xf numFmtId="0" fontId="10" fillId="0" borderId="0"/>
    <xf numFmtId="9" fontId="10" fillId="0" borderId="0" applyFont="0" applyFill="0" applyBorder="0" applyAlignment="0" applyProtection="0"/>
  </cellStyleXfs>
  <cellXfs count="168">
    <xf numFmtId="0" fontId="0" fillId="0" borderId="0" xfId="0"/>
    <xf numFmtId="0" fontId="6" fillId="0" borderId="0" xfId="3" applyFont="1" applyAlignment="1" applyProtection="1">
      <alignment horizontal="center"/>
    </xf>
    <xf numFmtId="0" fontId="6" fillId="0" borderId="0" xfId="3" applyFont="1" applyProtection="1">
      <protection locked="0"/>
    </xf>
    <xf numFmtId="3" fontId="6" fillId="0" borderId="0" xfId="3" applyNumberFormat="1" applyFont="1" applyProtection="1">
      <protection locked="0"/>
    </xf>
    <xf numFmtId="4" fontId="6" fillId="0" borderId="0" xfId="3" applyNumberFormat="1" applyFont="1" applyProtection="1">
      <protection locked="0"/>
    </xf>
    <xf numFmtId="0" fontId="7" fillId="0" borderId="0" xfId="3" applyFont="1" applyProtection="1">
      <protection locked="0"/>
    </xf>
    <xf numFmtId="1" fontId="7" fillId="0" borderId="0" xfId="3" applyNumberFormat="1" applyFont="1" applyAlignment="1" applyProtection="1">
      <alignment horizontal="left"/>
      <protection locked="0"/>
    </xf>
    <xf numFmtId="0" fontId="7" fillId="0" borderId="0" xfId="3" applyFont="1" applyAlignment="1" applyProtection="1">
      <alignment horizontal="left"/>
      <protection locked="0"/>
    </xf>
    <xf numFmtId="0" fontId="7" fillId="0" borderId="0" xfId="3" applyFont="1" applyAlignment="1" applyProtection="1">
      <alignment horizontal="center"/>
      <protection locked="0"/>
    </xf>
    <xf numFmtId="17" fontId="7" fillId="2" borderId="0" xfId="3" quotePrefix="1" applyNumberFormat="1" applyFont="1" applyFill="1" applyAlignment="1" applyProtection="1">
      <alignment horizontal="left"/>
      <protection locked="0"/>
    </xf>
    <xf numFmtId="17" fontId="7" fillId="0" borderId="0" xfId="3" quotePrefix="1" applyNumberFormat="1" applyFont="1" applyAlignment="1" applyProtection="1">
      <alignment horizontal="center"/>
      <protection locked="0"/>
    </xf>
    <xf numFmtId="0" fontId="8" fillId="3" borderId="0" xfId="4" applyFont="1" applyFill="1" applyAlignment="1" applyProtection="1">
      <alignment horizontal="center"/>
      <protection locked="0"/>
    </xf>
    <xf numFmtId="3" fontId="8" fillId="0" borderId="0" xfId="3" quotePrefix="1" applyNumberFormat="1" applyFont="1" applyProtection="1">
      <protection locked="0"/>
    </xf>
    <xf numFmtId="164" fontId="8" fillId="0" borderId="0" xfId="3" applyNumberFormat="1" applyFont="1" applyProtection="1">
      <protection locked="0"/>
    </xf>
    <xf numFmtId="3" fontId="8" fillId="4" borderId="0" xfId="3" quotePrefix="1" applyNumberFormat="1" applyFont="1" applyFill="1" applyProtection="1">
      <protection locked="0"/>
    </xf>
    <xf numFmtId="164" fontId="8" fillId="5" borderId="0" xfId="3" applyNumberFormat="1" applyFont="1" applyFill="1" applyProtection="1">
      <protection locked="0"/>
    </xf>
    <xf numFmtId="0" fontId="8" fillId="0" borderId="0" xfId="3" applyFont="1" applyProtection="1">
      <protection locked="0"/>
    </xf>
    <xf numFmtId="0" fontId="9" fillId="0" borderId="0" xfId="3" applyFont="1" applyProtection="1">
      <protection locked="0"/>
    </xf>
    <xf numFmtId="165" fontId="9" fillId="0" borderId="0" xfId="5" applyNumberFormat="1" applyFont="1" applyFill="1" applyProtection="1">
      <protection locked="0"/>
    </xf>
    <xf numFmtId="3" fontId="7" fillId="0" borderId="0" xfId="3" quotePrefix="1" applyNumberFormat="1" applyFont="1" applyProtection="1">
      <protection locked="0"/>
    </xf>
    <xf numFmtId="3" fontId="7" fillId="4" borderId="0" xfId="3" quotePrefix="1" applyNumberFormat="1" applyFont="1" applyFill="1" applyProtection="1">
      <protection locked="0"/>
    </xf>
    <xf numFmtId="164" fontId="8" fillId="4" borderId="0" xfId="3" applyNumberFormat="1" applyFont="1" applyFill="1" applyProtection="1">
      <protection locked="0"/>
    </xf>
    <xf numFmtId="0" fontId="7" fillId="0" borderId="0" xfId="3" applyFont="1" applyAlignment="1" applyProtection="1">
      <alignment horizontal="left"/>
      <protection locked="0"/>
    </xf>
    <xf numFmtId="166" fontId="7" fillId="0" borderId="0" xfId="1" applyNumberFormat="1" applyFont="1" applyFill="1" applyProtection="1">
      <protection locked="0"/>
    </xf>
    <xf numFmtId="165" fontId="7" fillId="5" borderId="1" xfId="5" applyNumberFormat="1" applyFont="1" applyFill="1" applyBorder="1" applyProtection="1">
      <protection locked="0"/>
    </xf>
    <xf numFmtId="165" fontId="7" fillId="0" borderId="0" xfId="5" applyNumberFormat="1" applyFont="1" applyProtection="1">
      <protection locked="0"/>
    </xf>
    <xf numFmtId="165" fontId="7" fillId="6" borderId="1" xfId="5" applyNumberFormat="1" applyFont="1" applyFill="1" applyBorder="1" applyProtection="1">
      <protection locked="0"/>
    </xf>
    <xf numFmtId="1" fontId="6" fillId="0" borderId="0" xfId="3" applyNumberFormat="1" applyFont="1" applyProtection="1">
      <protection locked="0"/>
    </xf>
    <xf numFmtId="164" fontId="7" fillId="0" borderId="0" xfId="3" applyNumberFormat="1" applyFont="1" applyProtection="1">
      <protection locked="0"/>
    </xf>
    <xf numFmtId="0" fontId="11" fillId="0" borderId="0" xfId="3" applyFont="1" applyProtection="1">
      <protection locked="0"/>
    </xf>
    <xf numFmtId="0" fontId="6" fillId="2" borderId="0" xfId="4" applyFont="1" applyFill="1" applyProtection="1">
      <protection locked="0"/>
    </xf>
    <xf numFmtId="0" fontId="6" fillId="2" borderId="0" xfId="4" quotePrefix="1" applyFont="1" applyFill="1" applyAlignment="1" applyProtection="1">
      <alignment horizontal="left"/>
      <protection locked="0"/>
    </xf>
    <xf numFmtId="165" fontId="6" fillId="0" borderId="0" xfId="5" applyNumberFormat="1" applyFont="1" applyProtection="1">
      <protection locked="0"/>
    </xf>
    <xf numFmtId="3" fontId="11" fillId="0" borderId="0" xfId="3" applyNumberFormat="1" applyFont="1" applyProtection="1">
      <protection locked="0"/>
    </xf>
    <xf numFmtId="4" fontId="3" fillId="0" borderId="0" xfId="3" applyNumberFormat="1" applyFont="1" applyProtection="1">
      <protection locked="0"/>
    </xf>
    <xf numFmtId="165" fontId="7" fillId="0" borderId="0" xfId="3" applyNumberFormat="1" applyFont="1" applyProtection="1">
      <protection locked="0"/>
    </xf>
    <xf numFmtId="4" fontId="7" fillId="0" borderId="0" xfId="3" applyNumberFormat="1" applyFont="1" applyProtection="1">
      <protection locked="0"/>
    </xf>
    <xf numFmtId="1" fontId="7" fillId="0" borderId="0" xfId="3" applyNumberFormat="1" applyFont="1" applyProtection="1">
      <protection locked="0"/>
    </xf>
    <xf numFmtId="0" fontId="12" fillId="0" borderId="0" xfId="3" applyFont="1" applyProtection="1">
      <protection locked="0"/>
    </xf>
    <xf numFmtId="0" fontId="12" fillId="0" borderId="0" xfId="3" applyFont="1" applyAlignment="1" applyProtection="1">
      <alignment horizontal="left"/>
      <protection locked="0"/>
    </xf>
    <xf numFmtId="165" fontId="12" fillId="0" borderId="0" xfId="5" applyNumberFormat="1" applyFont="1" applyProtection="1">
      <protection locked="0"/>
    </xf>
    <xf numFmtId="165" fontId="13" fillId="0" borderId="0" xfId="5" applyNumberFormat="1" applyFont="1" applyProtection="1">
      <protection locked="0"/>
    </xf>
    <xf numFmtId="0" fontId="8" fillId="2" borderId="0" xfId="3" applyFont="1" applyFill="1" applyProtection="1">
      <protection locked="0"/>
    </xf>
    <xf numFmtId="0" fontId="14" fillId="0" borderId="0" xfId="3" applyFont="1" applyProtection="1">
      <protection locked="0"/>
    </xf>
    <xf numFmtId="165" fontId="11" fillId="0" borderId="0" xfId="5" applyNumberFormat="1" applyFont="1" applyProtection="1">
      <protection locked="0"/>
    </xf>
    <xf numFmtId="166" fontId="11" fillId="0" borderId="0" xfId="3" applyNumberFormat="1" applyFont="1" applyProtection="1">
      <protection locked="0"/>
    </xf>
    <xf numFmtId="164" fontId="6" fillId="2" borderId="0" xfId="3" applyNumberFormat="1" applyFont="1" applyFill="1" applyProtection="1">
      <protection locked="0"/>
    </xf>
    <xf numFmtId="0" fontId="6" fillId="2" borderId="0" xfId="3" applyFont="1" applyFill="1" applyProtection="1">
      <protection locked="0"/>
    </xf>
    <xf numFmtId="1" fontId="6" fillId="2" borderId="0" xfId="3" applyNumberFormat="1" applyFont="1" applyFill="1" applyProtection="1">
      <protection locked="0"/>
    </xf>
    <xf numFmtId="0" fontId="6" fillId="0" borderId="0" xfId="4" applyFont="1" applyProtection="1">
      <protection locked="0"/>
    </xf>
    <xf numFmtId="165" fontId="15" fillId="2" borderId="0" xfId="5" applyNumberFormat="1" applyFont="1" applyFill="1" applyProtection="1">
      <protection locked="0"/>
    </xf>
    <xf numFmtId="4" fontId="6" fillId="2" borderId="0" xfId="3" applyNumberFormat="1" applyFont="1" applyFill="1" applyProtection="1">
      <protection locked="0"/>
    </xf>
    <xf numFmtId="0" fontId="7" fillId="2" borderId="0" xfId="3" applyFont="1" applyFill="1" applyProtection="1">
      <protection locked="0"/>
    </xf>
    <xf numFmtId="0" fontId="1" fillId="0" borderId="0" xfId="4" applyFont="1" applyFill="1" applyProtection="1">
      <protection locked="0"/>
    </xf>
    <xf numFmtId="0" fontId="1" fillId="0" borderId="0" xfId="4" quotePrefix="1" applyFont="1" applyFill="1" applyProtection="1">
      <protection locked="0"/>
    </xf>
    <xf numFmtId="165" fontId="6" fillId="0" borderId="0" xfId="5" applyNumberFormat="1" applyFont="1" applyFill="1" applyProtection="1">
      <protection locked="0"/>
    </xf>
    <xf numFmtId="165" fontId="13" fillId="2" borderId="0" xfId="5" applyNumberFormat="1" applyFont="1" applyFill="1" applyProtection="1">
      <protection locked="0"/>
    </xf>
    <xf numFmtId="0" fontId="1" fillId="2" borderId="0" xfId="4" quotePrefix="1" applyFont="1" applyFill="1" applyProtection="1">
      <protection locked="0"/>
    </xf>
    <xf numFmtId="0" fontId="6" fillId="0" borderId="0" xfId="4" applyFont="1" applyFill="1" applyProtection="1">
      <protection locked="0"/>
    </xf>
    <xf numFmtId="0" fontId="6" fillId="0" borderId="0" xfId="4" quotePrefix="1" applyFont="1" applyFill="1" applyProtection="1">
      <protection locked="0"/>
    </xf>
    <xf numFmtId="43" fontId="6" fillId="2" borderId="0" xfId="1" applyFont="1" applyFill="1" applyProtection="1">
      <protection locked="0"/>
    </xf>
    <xf numFmtId="0" fontId="11" fillId="2" borderId="0" xfId="3" applyFont="1" applyFill="1" applyProtection="1">
      <protection locked="0"/>
    </xf>
    <xf numFmtId="0" fontId="14" fillId="2" borderId="0" xfId="3" applyFont="1" applyFill="1" applyProtection="1">
      <protection locked="0"/>
    </xf>
    <xf numFmtId="3" fontId="11" fillId="2" borderId="0" xfId="3" applyNumberFormat="1" applyFont="1" applyFill="1" applyProtection="1">
      <protection locked="0"/>
    </xf>
    <xf numFmtId="3" fontId="16" fillId="2" borderId="0" xfId="3" applyNumberFormat="1" applyFont="1" applyFill="1" applyProtection="1">
      <protection locked="0"/>
    </xf>
    <xf numFmtId="164" fontId="16" fillId="2" borderId="0" xfId="3" applyNumberFormat="1" applyFont="1" applyFill="1" applyProtection="1">
      <protection locked="0"/>
    </xf>
    <xf numFmtId="165" fontId="5" fillId="2" borderId="0" xfId="4" applyNumberFormat="1" applyFill="1" applyProtection="1">
      <protection locked="0"/>
    </xf>
    <xf numFmtId="0" fontId="5" fillId="2" borderId="0" xfId="4" applyFill="1" applyProtection="1">
      <protection locked="0"/>
    </xf>
    <xf numFmtId="164" fontId="11" fillId="2" borderId="0" xfId="3" applyNumberFormat="1" applyFont="1" applyFill="1" applyProtection="1">
      <protection locked="0"/>
    </xf>
    <xf numFmtId="0" fontId="1" fillId="0" borderId="0" xfId="4" applyFont="1" applyProtection="1">
      <protection locked="0"/>
    </xf>
    <xf numFmtId="0" fontId="6" fillId="2" borderId="0" xfId="3" quotePrefix="1" applyFont="1" applyFill="1" applyAlignment="1" applyProtection="1">
      <alignment horizontal="left"/>
      <protection locked="0"/>
    </xf>
    <xf numFmtId="165" fontId="6" fillId="8" borderId="0" xfId="5" applyNumberFormat="1" applyFont="1" applyFill="1" applyProtection="1">
      <protection locked="0"/>
    </xf>
    <xf numFmtId="9" fontId="11" fillId="2" borderId="0" xfId="3" applyNumberFormat="1" applyFont="1" applyFill="1" applyProtection="1">
      <protection locked="0"/>
    </xf>
    <xf numFmtId="0" fontId="6" fillId="2" borderId="0" xfId="3" quotePrefix="1" applyFont="1" applyFill="1" applyProtection="1">
      <protection locked="0"/>
    </xf>
    <xf numFmtId="3" fontId="6" fillId="2" borderId="0" xfId="3" applyNumberFormat="1" applyFont="1" applyFill="1" applyProtection="1">
      <protection locked="0"/>
    </xf>
    <xf numFmtId="4" fontId="7" fillId="2" borderId="0" xfId="3" applyNumberFormat="1" applyFont="1" applyFill="1" applyProtection="1">
      <protection locked="0"/>
    </xf>
    <xf numFmtId="3" fontId="6" fillId="8" borderId="0" xfId="3" applyNumberFormat="1" applyFont="1" applyFill="1" applyProtection="1">
      <protection locked="0"/>
    </xf>
    <xf numFmtId="0" fontId="5" fillId="0" borderId="0" xfId="4" applyProtection="1">
      <protection locked="0"/>
    </xf>
    <xf numFmtId="168" fontId="0" fillId="0" borderId="0" xfId="6" applyNumberFormat="1" applyFont="1" applyFill="1" applyProtection="1">
      <protection locked="0"/>
    </xf>
    <xf numFmtId="3" fontId="7" fillId="8" borderId="0" xfId="3" applyNumberFormat="1" applyFont="1" applyFill="1" applyProtection="1">
      <protection locked="0"/>
    </xf>
    <xf numFmtId="0" fontId="6" fillId="7" borderId="0" xfId="4" applyFont="1" applyFill="1" applyProtection="1">
      <protection locked="0"/>
    </xf>
    <xf numFmtId="3" fontId="6" fillId="7" borderId="0" xfId="3" applyNumberFormat="1" applyFont="1" applyFill="1" applyProtection="1">
      <protection locked="0"/>
    </xf>
    <xf numFmtId="4" fontId="11" fillId="0" borderId="0" xfId="3" applyNumberFormat="1" applyFont="1" applyProtection="1">
      <protection locked="0"/>
    </xf>
    <xf numFmtId="4" fontId="5" fillId="2" borderId="0" xfId="4" applyNumberFormat="1" applyFill="1" applyProtection="1">
      <protection locked="0"/>
    </xf>
    <xf numFmtId="0" fontId="7" fillId="0" borderId="0" xfId="4" applyFont="1" applyProtection="1">
      <protection locked="0"/>
    </xf>
    <xf numFmtId="166" fontId="7" fillId="0" borderId="0" xfId="1" applyNumberFormat="1" applyFont="1" applyProtection="1">
      <protection locked="0"/>
    </xf>
    <xf numFmtId="3" fontId="7" fillId="0" borderId="0" xfId="3" applyNumberFormat="1" applyFont="1" applyProtection="1">
      <protection locked="0"/>
    </xf>
    <xf numFmtId="4" fontId="17" fillId="0" borderId="0" xfId="3" applyNumberFormat="1" applyFont="1" applyProtection="1">
      <protection locked="0"/>
    </xf>
    <xf numFmtId="165" fontId="7" fillId="2" borderId="1" xfId="5" applyNumberFormat="1" applyFont="1" applyFill="1" applyBorder="1" applyProtection="1">
      <protection locked="0"/>
    </xf>
    <xf numFmtId="165" fontId="3" fillId="2" borderId="0" xfId="5" applyNumberFormat="1" applyFont="1" applyFill="1" applyProtection="1">
      <protection locked="0"/>
    </xf>
    <xf numFmtId="4" fontId="3" fillId="2" borderId="0" xfId="3" applyNumberFormat="1" applyFont="1" applyFill="1" applyProtection="1">
      <protection locked="0"/>
    </xf>
    <xf numFmtId="165" fontId="7" fillId="2" borderId="0" xfId="3" applyNumberFormat="1" applyFont="1" applyFill="1" applyProtection="1">
      <protection locked="0"/>
    </xf>
    <xf numFmtId="0" fontId="2" fillId="2" borderId="0" xfId="3" applyFont="1" applyFill="1" applyProtection="1">
      <protection locked="0"/>
    </xf>
    <xf numFmtId="9" fontId="7" fillId="2" borderId="0" xfId="7" applyFont="1" applyFill="1" applyBorder="1" applyProtection="1">
      <protection locked="0"/>
    </xf>
    <xf numFmtId="3" fontId="3" fillId="2" borderId="0" xfId="3" applyNumberFormat="1" applyFont="1" applyFill="1" applyProtection="1">
      <protection locked="0"/>
    </xf>
    <xf numFmtId="165" fontId="7" fillId="0" borderId="2" xfId="5" applyNumberFormat="1" applyFont="1" applyBorder="1" applyProtection="1">
      <protection locked="0"/>
    </xf>
    <xf numFmtId="165" fontId="6" fillId="2" borderId="0" xfId="3" applyNumberFormat="1" applyFont="1" applyFill="1" applyProtection="1">
      <protection locked="0"/>
    </xf>
    <xf numFmtId="165" fontId="7" fillId="2" borderId="0" xfId="5" applyNumberFormat="1" applyFont="1" applyFill="1" applyProtection="1">
      <protection locked="0"/>
    </xf>
    <xf numFmtId="169" fontId="7" fillId="2" borderId="0" xfId="3" applyNumberFormat="1" applyFont="1" applyFill="1" applyProtection="1">
      <protection locked="0"/>
    </xf>
    <xf numFmtId="168" fontId="6" fillId="2" borderId="0" xfId="6" applyNumberFormat="1" applyFont="1" applyFill="1" applyProtection="1">
      <protection locked="0"/>
    </xf>
    <xf numFmtId="165" fontId="6" fillId="2" borderId="0" xfId="5" applyNumberFormat="1" applyFont="1" applyFill="1" applyProtection="1">
      <protection locked="0"/>
    </xf>
    <xf numFmtId="3" fontId="7" fillId="2" borderId="0" xfId="3" applyNumberFormat="1" applyFont="1" applyFill="1" applyProtection="1">
      <protection locked="0"/>
    </xf>
    <xf numFmtId="3" fontId="1" fillId="2" borderId="0" xfId="3" applyNumberFormat="1" applyFont="1" applyFill="1" applyProtection="1">
      <protection locked="0"/>
    </xf>
    <xf numFmtId="0" fontId="7" fillId="2" borderId="0" xfId="8" applyFont="1" applyFill="1" applyProtection="1">
      <protection locked="0"/>
    </xf>
    <xf numFmtId="165" fontId="18" fillId="2" borderId="2" xfId="5" applyNumberFormat="1" applyFont="1" applyFill="1" applyBorder="1" applyProtection="1">
      <protection locked="0"/>
    </xf>
    <xf numFmtId="165" fontId="18" fillId="4" borderId="2" xfId="5" applyNumberFormat="1" applyFont="1" applyFill="1" applyBorder="1" applyProtection="1">
      <protection locked="0"/>
    </xf>
    <xf numFmtId="0" fontId="3" fillId="2" borderId="0" xfId="3" applyFont="1" applyFill="1" applyProtection="1">
      <protection locked="0"/>
    </xf>
    <xf numFmtId="168" fontId="19" fillId="2" borderId="0" xfId="6" applyNumberFormat="1" applyFont="1" applyFill="1" applyProtection="1">
      <protection locked="0"/>
    </xf>
    <xf numFmtId="165" fontId="18" fillId="2" borderId="0" xfId="5" applyNumberFormat="1" applyFont="1" applyFill="1" applyProtection="1">
      <protection locked="0"/>
    </xf>
    <xf numFmtId="3" fontId="20" fillId="2" borderId="0" xfId="4" applyNumberFormat="1" applyFont="1" applyFill="1" applyProtection="1">
      <protection locked="0"/>
    </xf>
    <xf numFmtId="0" fontId="20" fillId="2" borderId="0" xfId="4" applyFont="1" applyFill="1" applyProtection="1">
      <protection locked="0"/>
    </xf>
    <xf numFmtId="168" fontId="7" fillId="2" borderId="0" xfId="6" applyNumberFormat="1" applyFont="1" applyFill="1" applyProtection="1">
      <protection locked="0"/>
    </xf>
    <xf numFmtId="0" fontId="21" fillId="2" borderId="0" xfId="4" applyFont="1" applyFill="1" applyProtection="1">
      <protection locked="0"/>
    </xf>
    <xf numFmtId="0" fontId="22" fillId="2" borderId="0" xfId="4" applyFont="1" applyFill="1" applyProtection="1">
      <protection locked="0"/>
    </xf>
    <xf numFmtId="165" fontId="13" fillId="2" borderId="0" xfId="4" applyNumberFormat="1" applyFont="1" applyFill="1" applyProtection="1">
      <protection locked="0"/>
    </xf>
    <xf numFmtId="165" fontId="15" fillId="7" borderId="0" xfId="4" applyNumberFormat="1" applyFont="1" applyFill="1" applyAlignment="1" applyProtection="1">
      <alignment horizontal="left"/>
      <protection locked="0"/>
    </xf>
    <xf numFmtId="0" fontId="7" fillId="2" borderId="0" xfId="3" applyFont="1" applyFill="1" applyAlignment="1" applyProtection="1">
      <alignment vertical="center"/>
      <protection locked="0"/>
    </xf>
    <xf numFmtId="0" fontId="23" fillId="2" borderId="0" xfId="3" applyFont="1" applyFill="1" applyProtection="1">
      <protection locked="0"/>
    </xf>
    <xf numFmtId="165" fontId="24" fillId="2" borderId="0" xfId="3" applyNumberFormat="1" applyFont="1" applyFill="1" applyProtection="1">
      <protection locked="0"/>
    </xf>
    <xf numFmtId="0" fontId="25" fillId="2" borderId="0" xfId="4" applyFont="1" applyFill="1" applyProtection="1">
      <protection locked="0"/>
    </xf>
    <xf numFmtId="166" fontId="6" fillId="2" borderId="0" xfId="1" applyNumberFormat="1" applyFont="1" applyFill="1" applyProtection="1">
      <protection locked="0"/>
    </xf>
    <xf numFmtId="165" fontId="13" fillId="2" borderId="0" xfId="4" applyNumberFormat="1" applyFont="1" applyFill="1" applyAlignment="1" applyProtection="1">
      <alignment horizontal="left"/>
      <protection locked="0"/>
    </xf>
    <xf numFmtId="0" fontId="26" fillId="2" borderId="0" xfId="4" applyFont="1" applyFill="1" applyProtection="1">
      <protection locked="0"/>
    </xf>
    <xf numFmtId="165" fontId="7" fillId="2" borderId="0" xfId="4" applyNumberFormat="1" applyFont="1" applyFill="1" applyProtection="1">
      <protection locked="0"/>
    </xf>
    <xf numFmtId="0" fontId="15" fillId="2" borderId="0" xfId="4" applyFont="1" applyFill="1" applyAlignment="1" applyProtection="1">
      <alignment horizontal="left"/>
      <protection locked="0"/>
    </xf>
    <xf numFmtId="0" fontId="15" fillId="2" borderId="0" xfId="4" applyFont="1" applyFill="1" applyAlignment="1" applyProtection="1">
      <alignment horizontal="center"/>
      <protection locked="0"/>
    </xf>
    <xf numFmtId="0" fontId="13" fillId="2" borderId="0" xfId="4" applyFont="1" applyFill="1" applyProtection="1">
      <protection locked="0"/>
    </xf>
    <xf numFmtId="0" fontId="7" fillId="0" borderId="0" xfId="3" applyFont="1" applyAlignment="1" applyProtection="1">
      <alignment vertical="center"/>
      <protection locked="0"/>
    </xf>
    <xf numFmtId="0" fontId="26" fillId="0" borderId="0" xfId="4" applyFont="1" applyProtection="1">
      <protection locked="0"/>
    </xf>
    <xf numFmtId="49" fontId="21" fillId="0" borderId="0" xfId="4" applyNumberFormat="1" applyFont="1" applyProtection="1">
      <protection locked="0"/>
    </xf>
    <xf numFmtId="165" fontId="13" fillId="0" borderId="0" xfId="4" applyNumberFormat="1" applyFont="1" applyProtection="1">
      <protection locked="0"/>
    </xf>
    <xf numFmtId="165" fontId="13" fillId="0" borderId="0" xfId="4" applyNumberFormat="1" applyFont="1" applyAlignment="1" applyProtection="1">
      <alignment horizontal="left"/>
      <protection locked="0"/>
    </xf>
    <xf numFmtId="43" fontId="6" fillId="0" borderId="0" xfId="1" applyFont="1" applyProtection="1">
      <protection locked="0"/>
    </xf>
    <xf numFmtId="0" fontId="21" fillId="0" borderId="0" xfId="4" applyFont="1" applyProtection="1">
      <protection locked="0"/>
    </xf>
    <xf numFmtId="165" fontId="21" fillId="0" borderId="0" xfId="6" applyNumberFormat="1" applyFont="1" applyFill="1" applyBorder="1" applyAlignment="1" applyProtection="1">
      <protection locked="0"/>
    </xf>
    <xf numFmtId="165" fontId="15" fillId="0" borderId="0" xfId="4" applyNumberFormat="1" applyFont="1" applyProtection="1">
      <protection locked="0"/>
    </xf>
    <xf numFmtId="165" fontId="26" fillId="0" borderId="0" xfId="6" applyNumberFormat="1" applyFont="1" applyFill="1" applyBorder="1" applyAlignment="1" applyProtection="1">
      <protection locked="0"/>
    </xf>
    <xf numFmtId="0" fontId="13" fillId="0" borderId="0" xfId="4" applyFont="1" applyProtection="1">
      <protection locked="0"/>
    </xf>
    <xf numFmtId="0" fontId="22" fillId="0" borderId="0" xfId="4" applyFont="1" applyAlignment="1" applyProtection="1">
      <alignment horizontal="centerContinuous" wrapText="1"/>
      <protection locked="0"/>
    </xf>
    <xf numFmtId="169" fontId="6" fillId="0" borderId="0" xfId="3" applyNumberFormat="1" applyFont="1" applyProtection="1">
      <protection locked="0"/>
    </xf>
    <xf numFmtId="169" fontId="7" fillId="0" borderId="0" xfId="3" applyNumberFormat="1" applyFont="1" applyProtection="1">
      <protection locked="0"/>
    </xf>
    <xf numFmtId="0" fontId="26" fillId="9" borderId="0" xfId="4" applyFont="1" applyFill="1" applyProtection="1">
      <protection locked="0"/>
    </xf>
    <xf numFmtId="165" fontId="26" fillId="9" borderId="0" xfId="6" applyNumberFormat="1" applyFont="1" applyFill="1" applyBorder="1" applyAlignment="1" applyProtection="1">
      <protection locked="0"/>
    </xf>
    <xf numFmtId="165" fontId="27" fillId="9" borderId="0" xfId="6" applyNumberFormat="1" applyFont="1" applyFill="1" applyBorder="1" applyAlignment="1" applyProtection="1">
      <protection locked="0"/>
    </xf>
    <xf numFmtId="43" fontId="6" fillId="0" borderId="0" xfId="3" applyNumberFormat="1" applyFont="1" applyProtection="1">
      <protection locked="0"/>
    </xf>
    <xf numFmtId="165" fontId="15" fillId="0" borderId="2" xfId="4" applyNumberFormat="1" applyFont="1" applyBorder="1" applyProtection="1">
      <protection locked="0"/>
    </xf>
    <xf numFmtId="165" fontId="15" fillId="0" borderId="0" xfId="4" applyNumberFormat="1" applyFont="1" applyAlignment="1" applyProtection="1">
      <alignment horizontal="left"/>
      <protection locked="0"/>
    </xf>
    <xf numFmtId="0" fontId="28" fillId="10" borderId="0" xfId="4" applyFont="1" applyFill="1" applyAlignment="1" applyProtection="1">
      <alignment vertical="top" wrapText="1"/>
      <protection locked="0"/>
    </xf>
    <xf numFmtId="0" fontId="29" fillId="0" borderId="0" xfId="9" applyFont="1" applyProtection="1">
      <protection locked="0"/>
    </xf>
    <xf numFmtId="165" fontId="29" fillId="0" borderId="0" xfId="9" applyNumberFormat="1" applyFont="1" applyProtection="1">
      <protection locked="0"/>
    </xf>
    <xf numFmtId="0" fontId="5" fillId="0" borderId="0" xfId="4" applyAlignment="1" applyProtection="1">
      <alignment vertical="top" wrapText="1"/>
      <protection locked="0"/>
    </xf>
    <xf numFmtId="0" fontId="30" fillId="0" borderId="0" xfId="4" applyFont="1" applyAlignment="1" applyProtection="1">
      <alignment horizontal="center" vertical="top" wrapText="1"/>
      <protection locked="0"/>
    </xf>
    <xf numFmtId="0" fontId="4" fillId="0" borderId="0" xfId="4" applyFont="1" applyAlignment="1" applyProtection="1">
      <alignment horizontal="center" vertical="top" wrapText="1"/>
      <protection locked="0"/>
    </xf>
    <xf numFmtId="0" fontId="4" fillId="0" borderId="3" xfId="0" applyFont="1" applyBorder="1" applyProtection="1">
      <protection locked="0"/>
    </xf>
    <xf numFmtId="168" fontId="4" fillId="0" borderId="1" xfId="6" applyNumberFormat="1" applyFont="1" applyBorder="1" applyAlignment="1" applyProtection="1">
      <alignment vertical="center"/>
      <protection locked="0"/>
    </xf>
    <xf numFmtId="0" fontId="0" fillId="0" borderId="3" xfId="0" applyBorder="1" applyAlignment="1" applyProtection="1">
      <alignment wrapText="1"/>
      <protection locked="0"/>
    </xf>
    <xf numFmtId="165" fontId="29" fillId="7" borderId="0" xfId="9" applyNumberFormat="1" applyFont="1" applyFill="1" applyProtection="1">
      <protection locked="0"/>
    </xf>
    <xf numFmtId="43" fontId="7" fillId="0" borderId="0" xfId="1" applyFont="1" applyProtection="1">
      <protection locked="0"/>
    </xf>
    <xf numFmtId="0" fontId="1" fillId="0" borderId="0" xfId="4" applyFont="1" applyAlignment="1" applyProtection="1">
      <alignment horizontal="left" vertical="top" wrapText="1"/>
      <protection locked="0"/>
    </xf>
    <xf numFmtId="0" fontId="4" fillId="0" borderId="0" xfId="4" applyFont="1" applyAlignment="1" applyProtection="1">
      <alignment horizontal="left" vertical="top" wrapText="1"/>
      <protection locked="0"/>
    </xf>
    <xf numFmtId="0" fontId="0" fillId="0" borderId="3" xfId="0" applyBorder="1" applyProtection="1">
      <protection locked="0"/>
    </xf>
    <xf numFmtId="165" fontId="31" fillId="0" borderId="0" xfId="9" applyNumberFormat="1" applyFont="1" applyProtection="1">
      <protection locked="0"/>
    </xf>
    <xf numFmtId="0" fontId="4" fillId="0" borderId="0" xfId="4" applyFont="1" applyAlignment="1" applyProtection="1">
      <alignment vertical="top" wrapText="1"/>
      <protection locked="0"/>
    </xf>
    <xf numFmtId="0" fontId="4" fillId="8" borderId="0" xfId="4" applyFont="1" applyFill="1" applyAlignment="1" applyProtection="1">
      <alignment vertical="top" wrapText="1"/>
      <protection locked="0"/>
    </xf>
    <xf numFmtId="9" fontId="31" fillId="0" borderId="1" xfId="2" applyFont="1" applyBorder="1" applyProtection="1">
      <protection locked="0"/>
    </xf>
    <xf numFmtId="9" fontId="29" fillId="0" borderId="0" xfId="10" applyFont="1" applyProtection="1">
      <protection locked="0"/>
    </xf>
    <xf numFmtId="164" fontId="4" fillId="3" borderId="4" xfId="4" applyNumberFormat="1" applyFont="1" applyFill="1" applyBorder="1" applyProtection="1">
      <protection locked="0"/>
    </xf>
    <xf numFmtId="0" fontId="32" fillId="0" borderId="0" xfId="4" applyFont="1" applyAlignment="1" applyProtection="1">
      <alignment vertical="top" wrapText="1"/>
      <protection locked="0"/>
    </xf>
  </cellXfs>
  <cellStyles count="11">
    <cellStyle name="Millares" xfId="1" builtinId="3"/>
    <cellStyle name="Millares 5" xfId="6" xr:uid="{CA3F6280-2EF4-4533-A333-CD98B27ECA65}"/>
    <cellStyle name="Normal" xfId="0" builtinId="0"/>
    <cellStyle name="Normal 10 2" xfId="9" xr:uid="{254DDB79-4B27-4402-94CE-A10C5FF30755}"/>
    <cellStyle name="Normal 2" xfId="5" xr:uid="{9CC75B79-E4B0-42C9-BA72-75AD098FE53C}"/>
    <cellStyle name="Normal 4 3" xfId="3" xr:uid="{2F441AC4-BC43-4AB4-A49C-D1F2C76B7F64}"/>
    <cellStyle name="Normal 4 3 2" xfId="8" xr:uid="{EDF673EA-F2D3-459C-8EB5-7ACA22081BAB}"/>
    <cellStyle name="Normal 6" xfId="4" xr:uid="{9D578ECE-2882-4776-B7C6-90BB42B49850}"/>
    <cellStyle name="Porcentaje" xfId="2" builtinId="5"/>
    <cellStyle name="Porcentaje 2 2" xfId="10" xr:uid="{96A95D4A-C67A-4B30-AF79-FFBD41C491C7}"/>
    <cellStyle name="Porcentaje 5" xfId="7" xr:uid="{94B06645-FC26-4E8F-810A-521272C8F853}"/>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5.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66" Type="http://schemas.openxmlformats.org/officeDocument/2006/relationships/externalLink" Target="externalLinks/externalLink65.xml"/><Relationship Id="rId74" Type="http://schemas.openxmlformats.org/officeDocument/2006/relationships/sharedStrings" Target="sharedStrings.xml"/><Relationship Id="rId5" Type="http://schemas.openxmlformats.org/officeDocument/2006/relationships/externalLink" Target="externalLinks/externalLink4.xml"/><Relationship Id="rId61" Type="http://schemas.openxmlformats.org/officeDocument/2006/relationships/externalLink" Target="externalLinks/externalLink60.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theme" Target="theme/theme1.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externalLink" Target="externalLinks/externalLink69.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73"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 Type="http://schemas.openxmlformats.org/officeDocument/2006/relationships/externalLink" Target="externalLinks/externalLink6.xml"/><Relationship Id="rId71" Type="http://schemas.openxmlformats.org/officeDocument/2006/relationships/externalLink" Target="externalLinks/externalLink7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2915020</xdr:colOff>
      <xdr:row>0</xdr:row>
      <xdr:rowOff>0</xdr:rowOff>
    </xdr:from>
    <xdr:to>
      <xdr:col>1</xdr:col>
      <xdr:colOff>3975122</xdr:colOff>
      <xdr:row>5</xdr:row>
      <xdr:rowOff>29453</xdr:rowOff>
    </xdr:to>
    <xdr:pic>
      <xdr:nvPicPr>
        <xdr:cNvPr id="3" name="Imagen 2">
          <a:extLst>
            <a:ext uri="{FF2B5EF4-FFF2-40B4-BE49-F238E27FC236}">
              <a16:creationId xmlns:a16="http://schemas.microsoft.com/office/drawing/2014/main" id="{CCC5BA95-AA3D-4CBB-A8F9-EBF86A5B64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7641" y="0"/>
          <a:ext cx="1058197" cy="105495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CLIENTES\GLOBAL\dic2002\GLO%20AGENCIA%20%20ESTADOS%20FROS%20%20DIC%2020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LIENTES\GLOBAL\dic2002\ESTAFINGECOL2002%20copia%20parci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p01\c\CLIENTES\GLOBAL\dic2002\GLO%20AGENCIA%20%20ESTADOS%20FROS%20%20DIC%2020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Jp01\c\CLIENTES\GLOBAL\dic2002\GLO%20AGENCIA%20%20ESTADOS%20FROS%20%20DIC%2020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p01\c\CLIENTES\GLOBAL\dic2002\ESTAFINGECOL2002%20copia%20parci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Jp01\c\CLIENTES\GLOBAL\dic2002\ESTAFINGECOL2002%20copia%20parcia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iwzu\12.%20Diciembre\IWZU_INFORME_DICIEMBRE_201903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R:\Admon\Admininsitracion-Finanzas\Reports\BRM%202000\BRM%20(05)\Upin\ASDV\FINANCLS\ASDVWKB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CONTABILIDAD2019\INVE\12Diciembre\file:\C:\Dropbox\Conta02\Invers\INVE_2018\07_INVE_Julio\INVE_Infome_Julio_201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CONTABILIDAD\R%20I%20E%20G%20E%20L\ESTADOS%20FINANCIEROS\RIEGEL%20EF%20DIC20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CONTABILIDAD\R%20I%20E%20G%20E%20L\ESTADOS%20FINANCIEROS\RIEGEL%20EF%20DIC200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MAVC\A2013\Informe_anual\Copia%20de%20MAVC_Estados_Financieros_2013_2012%20(cruce%20con%20balance%20de%20prueba%20actua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actualicese.com/conferencias/declaracion%202005%20personas%20naturales/Formulario%20110%20obligados%20a%20llevar%20contabilida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7000cl\Dossier%20partag&#233;%20%20BL%20JC\ADONIX\Exercice%202005\AAS%20ABEL\BUD%202005%20AAS%20ABE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osfbw0001\users\Documents%20and%20Settings\cocastroma\Escritorio\RUTH\DPA\WINDOWS\TEMP\DECLARCION%20RENTA%20DEF%202003%20DATALOG%2006-04-0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R:\Admon\Admininsitracion-Finanzas\Planning\Plan%2006\Financial%20Plan%202006%20Q2A\argentina%20plan%20AR.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J:\Admon\Admininsitracion-Finanzas\Reports\Plan%202001_V2\generales\Reparto%20Grales%20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Admon\Admininsitracion-Finanzas\Reports\BRM%202000\BRM%20(11)\Oct_Opex&amp;Cost_Analysi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Jp01\c\Todos\clientes\Asc%20&amp;%20Med%20Ltda\amal2010\12%20diciembre\amal_anexo_Diciembre1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J:\Prospecting\Vireo\Vireo%20-%20Model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CONTABILIDAD2019\INVE\12Diciembre\file:\C:\A:\CLIENTES\JUANPA\A2003\MAY2003\FHERRERA\FHERRERA\CLIENTES\asohols\nominas\2A%20QUIN%20FEBRER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CLIENTES\JUANPA\A2003\MAY2003\FHERRERA\FHERRERA\CLIENTES\asohols\nominas\2A%20QUIN%20FEBRER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ascenciojimenez.sharepoint.com/sites/02CONTABILIDAD/Documentos%20compartidos/INVE/INVE_2025/12diciembre/informe%20mensual/INVE_%20informe%20mes%20_diciembre_%202025%20FINAL.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CONTABILIDAD2019\INVE\12Diciembre\file:\C:\L:\mmtl\2016\05%20Mayo\MGCL_Informe%20de%20Mayo_2016_lagm_rev_jpa.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I:\Dropbox\Conta03\Eluney\2018\12.%20Diciembre\Elun_Informe%20_Diciembre_mod_20180220.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I:\CONTABILIDAD2019\INVE\12Diciembre\file:\C:\L:\mmtl\2016\12%20Diciembre\MGCL_Informe%20de%20Diciembre_2016_rev_jp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J:\imasd\GestInterna\FINANZAS%20Y%20RRHH\budget00\generales\Grales00.DPTOS_bu.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d.docs.live.net/CONTABILIDAD/ENERO%202015/09%20Septiembre/SHARDA%20estados%20financieros%20a&#241;o%202013_20140502%20ver%20India.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d.docs.live.net/tributario/usuario/2018/formulariosyplazos/AJAS%20plantilla%20declaracion%20renta%20p%20juridicas.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tributario\usuario\2018\formulariosyplazos\AJAS%20plantilla%20declaracion%20renta%20p%20juridicas.xlsx"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FACTURA1"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R:\TEMP\Pipeline%200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I:\CONTABILIDAD2019\INVE\12Diciembre\file:\C:\Jp01\c\Users\ANY\Downloads\clientes\jpa\2008\diciembre\anexo%2081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Jp01\c\Users\ANY\Downloads\clientes\jpa\2008\diciembre\anexo%2081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R:\Upin\ASDV\FINANCLS\ASDVWKBK.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Documents%20and%20Settings\eva\Local%20Settings\Temporary%20Internet%20Files\OLKA4\break%20even%2005%20v.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I:\CONTABILIDAD2019\INVE\12Diciembre\file:\C:\A:\AUTOMATICOS\DATOS2006\RENTA%20PJPN2005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AUTOMATICOS\DATOS2006\RENTA%20PJPN2005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I:\CONTABILIDAD2019\INVE\12Diciembre\file:\C:\C:\Documents%20and%20Settings\contable\Escritorio\YOKO%20Informe%20Septiembre%20201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ontabilidad\contable\Documents%20and%20Settings\contable\Escritorio\YOKO%20Informe%20Septiembre%20201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I:\CONTABILIDAD2019\INVE\12Diciembre\file:\C:\A:\CLIENTES\JUANPA\A2003\MAY2003\FHERRERA\FHERRERA\CLIENTES\asohols\nominas\1A%20QUIN%20MARZ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CLIENTES\JUANPA\A2003\MAY2003\FHERRERA\FHERRERA\CLIENTES\asohols\nominas\1A%20QUIN%20MARZO.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L:\Users\Clientes\Asc%20&amp;%20Med%20Ltda\amal2012\6.%20Junio\1.%20Amal_Informe%20Junio%202012%20OK.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J:\META4\budget2004\Budget%202004%20V1\France_bud_2004_Detail%20Exp%20V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Meta4_france_01\Fa\hr\Meta4FrPeople.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R:\Admon\Admininsitracion-Finanzas\Reports\Plan_70_B\CFW_Meta4_Rev1220_Plan.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I:\CONTABILIDAD2019\INVE\12Diciembre\file:\C:\Jp01\c\Todos\clientes\Asc%20&amp;%20Med%20Ltda\amal2010\12%20diciembre\amal_anexo_Diciembre1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Jp01\c\clientes\G.I.%20Consultores\GICO2009\Estados%20Financieros%20I%20SEMESTRE%202009\ESTADOS_FINANCIEROS%20A%20JUN%202009jp.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E:\Jp01\c\clientes\G.I.%20Consultores\GICO2009\Estados%20Financieros%20I%20SEMESTRE%202009\ESTADOS_FINANCIEROS%20A%20JUN%202009jp.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J:\TEMP\Pipeline%2002.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7000cl\Dossier%20partag&#233;%20%20BL%20JC\ADONIX\Exercice%202005\BUD%202005%20AAS.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7000cl\Dossier%20partag&#233;%20%20BL%20JC\ADONIX\Exercice%202005\Reporting%20ADONIX%20V2.xls"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PathMissing" Target="VPN_Acciones.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G:\Jp01\c\Todos\clientes\Asc%20&amp;%20Med%20Ltda\amal2010\12%20diciembre\amal_anexo_Diciembre1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R:\Admon\Admininsitracion-Finanzas\Reports\BRM%202000\BRM%20(12)\Dec_Opex&amp;Cost_Analysis.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J:\Gestion\Depto\Gesti&#243;n%20Servicios\2010\Seguimiento%20Servicios\MEXICO\Mex%20Serv%2010-03.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J:\Admon\Admininsitracion-Finanzas\Planning\Tracking\2004\Licenses%20Revenue%20%20Q4-04%20NB%20vs%20IB.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J:\Documents%20and%20Settings\SergioGB\Configuraci&#243;n%20local\Archivos%20temporales%20de%20Internet\OLK10\Pipeline%20WR32.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J:\Documents%20and%20Settings\SergioGB\Configuraci&#243;n%20local\Archivos%20temporales%20de%20Internet\OLK10\Pipeline%200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J:\Corporate%20Services\DatServ\A&#209;O%202004\break%20even.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https://d.docs.live.net/Documents%20and%20Settings/cocastroma/Configuraci&#243;n%20local/Archivos%20temporales%20de%20Internet/OLK14/Renta05Pur.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R:\Admon\Admininsitracion-Finanzas\Planning\Plan%2006\Financial%20Plan%202006%20Q2A\corporate%20pla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obogf01\Impuestos\AR\RENTA\Nestl&#233;\Renta%2005\Planos%20Renta%2005\Nomina%20Nes%2005.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OSFBW0000\Users\Ang&#233;lica%20Romero\RENTA\PURINA\Planos%20Renta%2005\Nomina%20Pur%2005.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I:\CONTABILIDAD2019\INVE\12Diciembre\file:\C:\Contabilidad\contable\Documents%20and%20Settings\contable\Escritorio\YOKO%20Informe%20Septiembre%20201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I:\Dropbox\Conta02\AJAL\AJAS_2018\12Diciembre\ajas%20facturas%20201811.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E:\Dropbox\Conta02\AJAL\AJAS_2018\12Diciembre\ajas%20facturas%20201811.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E:\MAVC\A2015\Informe%20Anual\MAVC%20Estados_Financieros%202015%20y%202014.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J:\Documents%20and%20Settings\claudiacs\Configuraci&#243;n%20local\Archivos%20temporales%20de%20Internet\Content.Outlook\4T3LG2U7\variable%201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CONTABLES%20PERSONAL/TALLERES%20Y%20CAPACITACIONES/Talleres/2026/MI%20primera%20declaraci&#243;n%20de%20renta%20%20personas%20jur&#237;dicas%202025/Clase%205/Plantilla%20declaracion%20renta%20PJ_2025-%20Ejemplo%20en%20clases%20V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PYG"/>
      <sheetName val="balance modelo pug"/>
      <sheetName val="PYG modelo pug"/>
      <sheetName val="NOTAS"/>
      <sheetName val="ESTADO FLUJOS"/>
      <sheetName val="ESTADO PATRIMON"/>
      <sheetName val="ESTADO DE CAMBI"/>
      <sheetName val="distribucion utilidades"/>
      <sheetName val="pt-BCE COMPARATIVO"/>
      <sheetName val="pt-ANEXOS"/>
      <sheetName val="pt-BALACOMP"/>
      <sheetName val="balance_modelo_pug"/>
    </sheetNames>
    <sheetDataSet>
      <sheetData sheetId="0"/>
      <sheetData sheetId="1"/>
      <sheetData sheetId="2"/>
      <sheetData sheetId="3"/>
      <sheetData sheetId="4"/>
      <sheetData sheetId="5">
        <row r="1">
          <cell r="A1" t="str">
            <v>GLOBAL EDUCATION AGENCIA DE SEGUROS LTDA.</v>
          </cell>
        </row>
      </sheetData>
      <sheetData sheetId="6">
        <row r="1">
          <cell r="A1" t="str">
            <v>GLOBAL EDUCATION AGENCIA DE SEGUROS LTDA.</v>
          </cell>
        </row>
        <row r="2">
          <cell r="A2" t="str">
            <v>ESTADO DE CAMBIOS EN EL PATRIMONIO DE LOS SOCIOS</v>
          </cell>
        </row>
        <row r="3">
          <cell r="A3" t="str">
            <v>AÑOS TERMINADOS EN 31 DE DICIEMBRE DE 2002 Y 2001</v>
          </cell>
        </row>
        <row r="4">
          <cell r="A4" t="str">
            <v>En  miles de pesos colombianos</v>
          </cell>
        </row>
        <row r="6">
          <cell r="B6" t="str">
            <v>Capital</v>
          </cell>
          <cell r="C6" t="str">
            <v>Reservas</v>
          </cell>
          <cell r="D6" t="str">
            <v>Revalorización</v>
          </cell>
          <cell r="E6" t="str">
            <v>Resultados</v>
          </cell>
          <cell r="F6" t="str">
            <v>Pérdida</v>
          </cell>
          <cell r="G6" t="str">
            <v>Total</v>
          </cell>
        </row>
        <row r="7">
          <cell r="D7" t="str">
            <v>del Patrimonio</v>
          </cell>
          <cell r="E7" t="str">
            <v>del Ejercicio</v>
          </cell>
          <cell r="F7" t="str">
            <v>Acumulada</v>
          </cell>
          <cell r="G7" t="str">
            <v>Patrimonio</v>
          </cell>
        </row>
        <row r="9">
          <cell r="A9" t="str">
            <v>Saldos a 31 de diciembre de 2000</v>
          </cell>
          <cell r="B9">
            <v>5000</v>
          </cell>
          <cell r="D9">
            <v>974.62099999999998</v>
          </cell>
          <cell r="E9">
            <v>-65884.277000000002</v>
          </cell>
          <cell r="F9">
            <v>-472.565</v>
          </cell>
          <cell r="G9">
            <v>-60382.221000000005</v>
          </cell>
        </row>
        <row r="11">
          <cell r="A11" t="str">
            <v>Ajustes por Inflación</v>
          </cell>
          <cell r="D11">
            <v>-4739</v>
          </cell>
          <cell r="G11">
            <v>-4739</v>
          </cell>
        </row>
        <row r="13">
          <cell r="A13" t="str">
            <v>Reclasificación de Pérdidas</v>
          </cell>
          <cell r="E13">
            <v>65884.277000000002</v>
          </cell>
          <cell r="F13">
            <v>-65884.277000000002</v>
          </cell>
          <cell r="G13">
            <v>0</v>
          </cell>
        </row>
        <row r="15">
          <cell r="A15" t="str">
            <v>Resultado del Ejercicio</v>
          </cell>
          <cell r="E15">
            <v>421186.723</v>
          </cell>
          <cell r="G15">
            <v>421186.723</v>
          </cell>
        </row>
        <row r="17">
          <cell r="A17" t="str">
            <v>Saldos al 31 de diciembre de 2001</v>
          </cell>
          <cell r="B17">
            <v>5000</v>
          </cell>
          <cell r="C17">
            <v>0</v>
          </cell>
          <cell r="D17">
            <v>-3764.3789999999999</v>
          </cell>
          <cell r="E17">
            <v>421186.723</v>
          </cell>
          <cell r="F17">
            <v>-66356.842000000004</v>
          </cell>
          <cell r="G17">
            <v>356065.50199999998</v>
          </cell>
        </row>
      </sheetData>
      <sheetData sheetId="7"/>
      <sheetData sheetId="8"/>
      <sheetData sheetId="9"/>
      <sheetData sheetId="10"/>
      <sheetData sheetId="1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 COMPARATIVO"/>
      <sheetName val="ESTADO DE FLUJO"/>
      <sheetName val="ESTADO PATRIMON"/>
      <sheetName val="ESTADO DE CAMBI"/>
      <sheetName val="ANEXOS"/>
      <sheetName val="dist utilidades"/>
    </sheetNames>
    <sheetDataSet>
      <sheetData sheetId="0" refreshError="1"/>
      <sheetData sheetId="1" refreshError="1"/>
      <sheetData sheetId="2" refreshError="1"/>
      <sheetData sheetId="3" refreshError="1">
        <row r="1">
          <cell r="A1" t="str">
            <v>GLOBAL EDUCATION GROUP COLOMBIA S.A.</v>
          </cell>
        </row>
        <row r="2">
          <cell r="A2" t="str">
            <v>ESTADO DE CAMBIOS EN LA SITUACION FINANCIERA</v>
          </cell>
        </row>
        <row r="3">
          <cell r="A3" t="str">
            <v xml:space="preserve"> (Expresado en miles de  pesos colombianos)</v>
          </cell>
        </row>
        <row r="4">
          <cell r="B4" t="str">
            <v>31 de Diciembre de</v>
          </cell>
        </row>
        <row r="5">
          <cell r="B5">
            <v>2002</v>
          </cell>
          <cell r="C5">
            <v>2001</v>
          </cell>
        </row>
        <row r="7">
          <cell r="A7" t="str">
            <v>Los Recursos Financieros Fueron Provistos  por:</v>
          </cell>
        </row>
        <row r="8">
          <cell r="A8" t="str">
            <v xml:space="preserve">  Utilidad  Neta en el Año</v>
          </cell>
          <cell r="B8">
            <v>1807715</v>
          </cell>
          <cell r="C8">
            <v>223026</v>
          </cell>
        </row>
        <row r="9">
          <cell r="A9" t="str">
            <v xml:space="preserve">    Más (menos) - Cargos (Créditos) a Resultados que no</v>
          </cell>
        </row>
        <row r="10">
          <cell r="A10" t="str">
            <v xml:space="preserve">    Afectaron el Capital de Trabajo:</v>
          </cell>
        </row>
        <row r="11">
          <cell r="A11" t="str">
            <v xml:space="preserve">      Efecto Neto de los Ajustes por Inflación  </v>
          </cell>
          <cell r="B11">
            <v>38378</v>
          </cell>
          <cell r="C11">
            <v>22750</v>
          </cell>
        </row>
        <row r="12">
          <cell r="A12" t="str">
            <v xml:space="preserve">      Depreciación</v>
          </cell>
          <cell r="B12">
            <v>16368</v>
          </cell>
          <cell r="C12">
            <v>13678</v>
          </cell>
        </row>
        <row r="13">
          <cell r="A13" t="str">
            <v xml:space="preserve">      Amortizaciones</v>
          </cell>
          <cell r="B13">
            <v>3388</v>
          </cell>
          <cell r="C13">
            <v>0</v>
          </cell>
        </row>
        <row r="14">
          <cell r="A14" t="str">
            <v>Capital de Trabajo Provisto por las Operaciones del Año</v>
          </cell>
          <cell r="B14">
            <v>1865849</v>
          </cell>
          <cell r="C14">
            <v>259454</v>
          </cell>
        </row>
        <row r="16">
          <cell r="A16" t="str">
            <v>Aumento del Capital Social</v>
          </cell>
          <cell r="B16">
            <v>0</v>
          </cell>
          <cell r="C16">
            <v>10675</v>
          </cell>
        </row>
        <row r="17">
          <cell r="A17" t="str">
            <v>Total Recursos Provistos</v>
          </cell>
          <cell r="B17">
            <v>1865849</v>
          </cell>
          <cell r="C17">
            <v>270129</v>
          </cell>
        </row>
        <row r="19">
          <cell r="A19" t="str">
            <v>Los Recursos Financieros Fueron Utilizados  por:</v>
          </cell>
        </row>
        <row r="20">
          <cell r="A20" t="str">
            <v xml:space="preserve">    Adquisición de Propiedades y Equipo</v>
          </cell>
          <cell r="B20">
            <v>-11334.583000000001</v>
          </cell>
          <cell r="C20">
            <v>-9646.89</v>
          </cell>
        </row>
        <row r="22">
          <cell r="A22" t="str">
            <v xml:space="preserve">    Aumento de  Activos Diferidos  </v>
          </cell>
          <cell r="B22">
            <v>-13551</v>
          </cell>
          <cell r="C22">
            <v>0</v>
          </cell>
        </row>
        <row r="23">
          <cell r="A23" t="str">
            <v xml:space="preserve">    Aumento de Otros Activos </v>
          </cell>
          <cell r="B23">
            <v>-250</v>
          </cell>
          <cell r="C23">
            <v>0</v>
          </cell>
        </row>
        <row r="24">
          <cell r="A24" t="str">
            <v>Aumento (Disminución) en el Capital de Trabajo</v>
          </cell>
          <cell r="B24">
            <v>1840714.4169999999</v>
          </cell>
          <cell r="C24">
            <v>260483.11</v>
          </cell>
        </row>
        <row r="26">
          <cell r="A26" t="str">
            <v>Cambios en los Componentes del Capital de Trabajo:</v>
          </cell>
        </row>
        <row r="28">
          <cell r="A28" t="str">
            <v xml:space="preserve"> Aumento (Disminución ) en el activo corriente</v>
          </cell>
        </row>
        <row r="29">
          <cell r="A29" t="str">
            <v xml:space="preserve">   Disponible</v>
          </cell>
          <cell r="B29">
            <v>-46569.167000000001</v>
          </cell>
          <cell r="C29">
            <v>59363</v>
          </cell>
        </row>
        <row r="30">
          <cell r="A30" t="str">
            <v xml:space="preserve">   Inversiones</v>
          </cell>
          <cell r="B30">
            <v>1981703.497</v>
          </cell>
          <cell r="C30">
            <v>530</v>
          </cell>
        </row>
        <row r="31">
          <cell r="A31" t="str">
            <v xml:space="preserve">   Deudores</v>
          </cell>
          <cell r="B31">
            <v>-111770</v>
          </cell>
          <cell r="C31">
            <v>185244</v>
          </cell>
        </row>
        <row r="32">
          <cell r="A32" t="str">
            <v xml:space="preserve">   Cargos diferidos</v>
          </cell>
          <cell r="B32">
            <v>0</v>
          </cell>
          <cell r="C32">
            <v>0</v>
          </cell>
        </row>
        <row r="33">
          <cell r="B33">
            <v>1823364.33</v>
          </cell>
          <cell r="C33">
            <v>245137</v>
          </cell>
        </row>
        <row r="35">
          <cell r="A35" t="str">
            <v>Disminución (Aumento) en el Pasivo Corriente</v>
          </cell>
        </row>
        <row r="36">
          <cell r="A36" t="str">
            <v xml:space="preserve">  Obligaciones Financieras</v>
          </cell>
          <cell r="B36">
            <v>-126316</v>
          </cell>
          <cell r="C36">
            <v>-10527</v>
          </cell>
        </row>
        <row r="37">
          <cell r="A37" t="str">
            <v xml:space="preserve">  Cuentas por Pagar</v>
          </cell>
          <cell r="B37">
            <v>11197.521999999997</v>
          </cell>
          <cell r="C37">
            <v>20253</v>
          </cell>
        </row>
        <row r="38">
          <cell r="A38" t="str">
            <v xml:space="preserve">  Impuestos </v>
          </cell>
          <cell r="B38">
            <v>7897</v>
          </cell>
          <cell r="C38">
            <v>-13515</v>
          </cell>
        </row>
        <row r="39">
          <cell r="A39" t="str">
            <v xml:space="preserve">  Obligaciones Laborales</v>
          </cell>
          <cell r="B39">
            <v>8176.6949999999997</v>
          </cell>
          <cell r="C39">
            <v>1899</v>
          </cell>
        </row>
        <row r="40">
          <cell r="A40" t="str">
            <v xml:space="preserve">  Pasivos Estimados y Provisiones</v>
          </cell>
          <cell r="B40">
            <v>81695</v>
          </cell>
          <cell r="C40">
            <v>-2780</v>
          </cell>
        </row>
        <row r="41">
          <cell r="A41" t="str">
            <v xml:space="preserve">  Otros Pasivos</v>
          </cell>
          <cell r="B41">
            <v>0</v>
          </cell>
          <cell r="C41">
            <v>-10675</v>
          </cell>
        </row>
        <row r="43">
          <cell r="B43">
            <v>-17348.782999999996</v>
          </cell>
          <cell r="C43">
            <v>-15345</v>
          </cell>
        </row>
        <row r="45">
          <cell r="A45" t="str">
            <v xml:space="preserve">  Aumento en el Capital de Trabajo</v>
          </cell>
          <cell r="B45">
            <v>1840714.1130000001</v>
          </cell>
          <cell r="C45">
            <v>260482</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PYG"/>
      <sheetName val="balance modelo pug"/>
      <sheetName val="PYG modelo pug"/>
      <sheetName val="NOTAS"/>
      <sheetName val="ESTADO FLUJOS"/>
      <sheetName val="ESTADO PATRIMON"/>
      <sheetName val="ESTADO DE CAMBI"/>
      <sheetName val="distribucion utilidades"/>
      <sheetName val="pt-BCE COMPARATIVO"/>
      <sheetName val="pt-ANEXOS"/>
      <sheetName val="pt-BALACOMP"/>
      <sheetName val="balance_modelo_pug"/>
    </sheetNames>
    <sheetDataSet>
      <sheetData sheetId="0"/>
      <sheetData sheetId="1"/>
      <sheetData sheetId="2"/>
      <sheetData sheetId="3"/>
      <sheetData sheetId="4"/>
      <sheetData sheetId="5">
        <row r="1">
          <cell r="A1" t="str">
            <v>GLOBAL EDUCATION AGENCIA DE SEGUROS LTDA.</v>
          </cell>
        </row>
      </sheetData>
      <sheetData sheetId="6">
        <row r="1">
          <cell r="A1" t="str">
            <v>GLOBAL EDUCATION AGENCIA DE SEGUROS LTDA.</v>
          </cell>
        </row>
        <row r="2">
          <cell r="A2" t="str">
            <v>ESTADO DE CAMBIOS EN EL PATRIMONIO DE LOS SOCIOS</v>
          </cell>
        </row>
        <row r="3">
          <cell r="A3" t="str">
            <v>AÑOS TERMINADOS EN 31 DE DICIEMBRE DE 2002 Y 2001</v>
          </cell>
        </row>
        <row r="4">
          <cell r="A4" t="str">
            <v>En  miles de pesos colombianos</v>
          </cell>
        </row>
        <row r="6">
          <cell r="B6" t="str">
            <v>Capital</v>
          </cell>
          <cell r="C6" t="str">
            <v>Reservas</v>
          </cell>
          <cell r="D6" t="str">
            <v>Revalorización</v>
          </cell>
          <cell r="E6" t="str">
            <v>Resultados</v>
          </cell>
          <cell r="F6" t="str">
            <v>Pérdida</v>
          </cell>
          <cell r="G6" t="str">
            <v>Total</v>
          </cell>
        </row>
        <row r="7">
          <cell r="D7" t="str">
            <v>del Patrimonio</v>
          </cell>
          <cell r="E7" t="str">
            <v>del Ejercicio</v>
          </cell>
          <cell r="F7" t="str">
            <v>Acumulada</v>
          </cell>
          <cell r="G7" t="str">
            <v>Patrimonio</v>
          </cell>
        </row>
        <row r="9">
          <cell r="A9" t="str">
            <v>Saldos a 31 de diciembre de 2000</v>
          </cell>
          <cell r="B9">
            <v>5000</v>
          </cell>
          <cell r="D9">
            <v>974.62099999999998</v>
          </cell>
          <cell r="E9">
            <v>-65884.277000000002</v>
          </cell>
          <cell r="F9">
            <v>-472.565</v>
          </cell>
          <cell r="G9">
            <v>-60382.221000000005</v>
          </cell>
        </row>
        <row r="11">
          <cell r="A11" t="str">
            <v>Ajustes por Inflación</v>
          </cell>
          <cell r="D11">
            <v>-4739</v>
          </cell>
          <cell r="G11">
            <v>-4739</v>
          </cell>
        </row>
        <row r="13">
          <cell r="A13" t="str">
            <v>Reclasificación de Pérdidas</v>
          </cell>
          <cell r="E13">
            <v>65884.277000000002</v>
          </cell>
          <cell r="F13">
            <v>-65884.277000000002</v>
          </cell>
          <cell r="G13">
            <v>0</v>
          </cell>
        </row>
        <row r="15">
          <cell r="A15" t="str">
            <v>Resultado del Ejercicio</v>
          </cell>
          <cell r="E15">
            <v>421186.723</v>
          </cell>
          <cell r="G15">
            <v>421186.723</v>
          </cell>
        </row>
        <row r="17">
          <cell r="A17" t="str">
            <v>Saldos al 31 de diciembre de 2001</v>
          </cell>
          <cell r="B17">
            <v>5000</v>
          </cell>
          <cell r="C17">
            <v>0</v>
          </cell>
          <cell r="D17">
            <v>-3764.3789999999999</v>
          </cell>
          <cell r="E17">
            <v>421186.723</v>
          </cell>
          <cell r="F17">
            <v>-66356.842000000004</v>
          </cell>
          <cell r="G17">
            <v>356065.50199999998</v>
          </cell>
        </row>
      </sheetData>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PATRIMON"/>
      <sheetName val="BALANCE"/>
      <sheetName val="PYG"/>
      <sheetName val="balance modelo pug"/>
      <sheetName val="PYG modelo pug"/>
      <sheetName val="NOTAS"/>
      <sheetName val="ESTADO FLUJOS"/>
      <sheetName val="ESTADO DE CAMBI"/>
      <sheetName val="distribucion utilidades"/>
      <sheetName val="pt-BCE COMPARATIVO"/>
      <sheetName val="pt-ANEXOS"/>
      <sheetName val="pt-BALACOMP"/>
      <sheetName val="balance_modelo_pug"/>
    </sheetNames>
    <sheetDataSet>
      <sheetData sheetId="0" refreshError="1">
        <row r="1">
          <cell r="A1" t="str">
            <v>GLOBAL EDUCATION AGENCIA DE SEGUROS LTDA.</v>
          </cell>
        </row>
        <row r="2">
          <cell r="A2" t="str">
            <v>ESTADO DE CAMBIOS EN EL PATRIMONIO DE LOS SOCIOS</v>
          </cell>
        </row>
        <row r="3">
          <cell r="A3" t="str">
            <v>AÑOS TERMINADOS EN 31 DE DICIEMBRE DE 2002 Y 2001</v>
          </cell>
        </row>
        <row r="4">
          <cell r="A4" t="str">
            <v>En  miles de pesos colombianos</v>
          </cell>
        </row>
        <row r="6">
          <cell r="B6" t="str">
            <v>Capital</v>
          </cell>
          <cell r="C6" t="str">
            <v>Reservas</v>
          </cell>
          <cell r="D6" t="str">
            <v>Revalorización</v>
          </cell>
          <cell r="E6" t="str">
            <v>Resultados</v>
          </cell>
          <cell r="F6" t="str">
            <v>Pérdida</v>
          </cell>
          <cell r="G6" t="str">
            <v>Total</v>
          </cell>
        </row>
        <row r="7">
          <cell r="D7" t="str">
            <v>del Patrimonio</v>
          </cell>
          <cell r="E7" t="str">
            <v>del Ejercicio</v>
          </cell>
          <cell r="F7" t="str">
            <v>Acumulada</v>
          </cell>
          <cell r="G7" t="str">
            <v>Patrimonio</v>
          </cell>
        </row>
        <row r="9">
          <cell r="A9" t="str">
            <v>Saldos a 31 de diciembre de 2000</v>
          </cell>
          <cell r="B9">
            <v>5000</v>
          </cell>
          <cell r="D9">
            <v>974.62099999999998</v>
          </cell>
          <cell r="E9">
            <v>-65884.277000000002</v>
          </cell>
          <cell r="F9">
            <v>-472.565</v>
          </cell>
          <cell r="G9">
            <v>-60382.221000000005</v>
          </cell>
        </row>
        <row r="11">
          <cell r="A11" t="str">
            <v>Ajustes por Inflación</v>
          </cell>
          <cell r="D11">
            <v>-4739</v>
          </cell>
          <cell r="G11">
            <v>-4739</v>
          </cell>
        </row>
        <row r="13">
          <cell r="A13" t="str">
            <v>Reclasificación de Pérdidas</v>
          </cell>
          <cell r="E13">
            <v>65884.277000000002</v>
          </cell>
          <cell r="F13">
            <v>-65884.277000000002</v>
          </cell>
          <cell r="G13">
            <v>0</v>
          </cell>
        </row>
        <row r="15">
          <cell r="A15" t="str">
            <v>Resultado del Ejercicio</v>
          </cell>
          <cell r="E15">
            <v>421186.723</v>
          </cell>
          <cell r="G15">
            <v>421186.723</v>
          </cell>
        </row>
        <row r="17">
          <cell r="A17" t="str">
            <v>Saldos al 31 de diciembre de 2001</v>
          </cell>
          <cell r="B17">
            <v>5000</v>
          </cell>
          <cell r="C17">
            <v>0</v>
          </cell>
          <cell r="D17">
            <v>-3764.3789999999999</v>
          </cell>
          <cell r="E17">
            <v>421186.723</v>
          </cell>
          <cell r="F17">
            <v>-66356.842000000004</v>
          </cell>
          <cell r="G17">
            <v>356065.50199999998</v>
          </cell>
        </row>
      </sheetData>
      <sheetData sheetId="1"/>
      <sheetData sheetId="2"/>
      <sheetData sheetId="3"/>
      <sheetData sheetId="4"/>
      <sheetData sheetId="5"/>
      <sheetData sheetId="6">
        <row r="1">
          <cell r="A1" t="str">
            <v>GLOBAL EDUCATION AGENCIA DE SEGUROS LTDA.</v>
          </cell>
        </row>
      </sheetData>
      <sheetData sheetId="7"/>
      <sheetData sheetId="8"/>
      <sheetData sheetId="9"/>
      <sheetData sheetId="10"/>
      <sheetData sheetId="1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 COMPARATIVO"/>
      <sheetName val="ESTADO DE FLUJO"/>
      <sheetName val="ESTADO PATRIMON"/>
      <sheetName val="ESTADO DE CAMBI"/>
      <sheetName val="ANEXOS"/>
      <sheetName val="dist utilidades"/>
    </sheetNames>
    <sheetDataSet>
      <sheetData sheetId="0" refreshError="1"/>
      <sheetData sheetId="1" refreshError="1"/>
      <sheetData sheetId="2" refreshError="1"/>
      <sheetData sheetId="3" refreshError="1">
        <row r="1">
          <cell r="A1" t="str">
            <v>GLOBAL EDUCATION GROUP COLOMBIA S.A.</v>
          </cell>
        </row>
        <row r="2">
          <cell r="A2" t="str">
            <v>ESTADO DE CAMBIOS EN LA SITUACION FINANCIERA</v>
          </cell>
        </row>
        <row r="3">
          <cell r="A3" t="str">
            <v xml:space="preserve"> (Expresado en miles de  pesos colombianos)</v>
          </cell>
        </row>
        <row r="4">
          <cell r="B4" t="str">
            <v>31 de Diciembre de</v>
          </cell>
        </row>
        <row r="5">
          <cell r="B5">
            <v>2002</v>
          </cell>
          <cell r="C5">
            <v>2001</v>
          </cell>
        </row>
        <row r="7">
          <cell r="A7" t="str">
            <v>Los Recursos Financieros Fueron Provistos  por:</v>
          </cell>
        </row>
        <row r="8">
          <cell r="A8" t="str">
            <v xml:space="preserve">  Utilidad  Neta en el Año</v>
          </cell>
          <cell r="B8">
            <v>1807715</v>
          </cell>
          <cell r="C8">
            <v>223026</v>
          </cell>
        </row>
        <row r="9">
          <cell r="A9" t="str">
            <v xml:space="preserve">    Más (menos) - Cargos (Créditos) a Resultados que no</v>
          </cell>
        </row>
        <row r="10">
          <cell r="A10" t="str">
            <v xml:space="preserve">    Afectaron el Capital de Trabajo:</v>
          </cell>
        </row>
        <row r="11">
          <cell r="A11" t="str">
            <v xml:space="preserve">      Efecto Neto de los Ajustes por Inflación  </v>
          </cell>
          <cell r="B11">
            <v>38378</v>
          </cell>
          <cell r="C11">
            <v>22750</v>
          </cell>
        </row>
        <row r="12">
          <cell r="A12" t="str">
            <v xml:space="preserve">      Depreciación</v>
          </cell>
          <cell r="B12">
            <v>16368</v>
          </cell>
          <cell r="C12">
            <v>13678</v>
          </cell>
        </row>
        <row r="13">
          <cell r="A13" t="str">
            <v xml:space="preserve">      Amortizaciones</v>
          </cell>
          <cell r="B13">
            <v>3388</v>
          </cell>
          <cell r="C13">
            <v>0</v>
          </cell>
        </row>
        <row r="14">
          <cell r="A14" t="str">
            <v>Capital de Trabajo Provisto por las Operaciones del Año</v>
          </cell>
          <cell r="B14">
            <v>1865849</v>
          </cell>
          <cell r="C14">
            <v>259454</v>
          </cell>
        </row>
        <row r="16">
          <cell r="A16" t="str">
            <v>Aumento del Capital Social</v>
          </cell>
          <cell r="B16">
            <v>0</v>
          </cell>
          <cell r="C16">
            <v>10675</v>
          </cell>
        </row>
        <row r="17">
          <cell r="A17" t="str">
            <v>Total Recursos Provistos</v>
          </cell>
          <cell r="B17">
            <v>1865849</v>
          </cell>
          <cell r="C17">
            <v>270129</v>
          </cell>
        </row>
        <row r="19">
          <cell r="A19" t="str">
            <v>Los Recursos Financieros Fueron Utilizados  por:</v>
          </cell>
        </row>
        <row r="20">
          <cell r="A20" t="str">
            <v xml:space="preserve">    Adquisición de Propiedades y Equipo</v>
          </cell>
          <cell r="B20">
            <v>-11334.583000000001</v>
          </cell>
          <cell r="C20">
            <v>-9646.89</v>
          </cell>
        </row>
        <row r="22">
          <cell r="A22" t="str">
            <v xml:space="preserve">    Aumento de  Activos Diferidos  </v>
          </cell>
          <cell r="B22">
            <v>-13551</v>
          </cell>
          <cell r="C22">
            <v>0</v>
          </cell>
        </row>
        <row r="23">
          <cell r="A23" t="str">
            <v xml:space="preserve">    Aumento de Otros Activos </v>
          </cell>
          <cell r="B23">
            <v>-250</v>
          </cell>
          <cell r="C23">
            <v>0</v>
          </cell>
        </row>
        <row r="24">
          <cell r="A24" t="str">
            <v>Aumento (Disminución) en el Capital de Trabajo</v>
          </cell>
          <cell r="B24">
            <v>1840714.4169999999</v>
          </cell>
          <cell r="C24">
            <v>260483.11</v>
          </cell>
        </row>
        <row r="26">
          <cell r="A26" t="str">
            <v>Cambios en los Componentes del Capital de Trabajo:</v>
          </cell>
        </row>
        <row r="28">
          <cell r="A28" t="str">
            <v xml:space="preserve"> Aumento (Disminución ) en el activo corriente</v>
          </cell>
        </row>
        <row r="29">
          <cell r="A29" t="str">
            <v xml:space="preserve">   Disponible</v>
          </cell>
          <cell r="B29">
            <v>-46569.167000000001</v>
          </cell>
          <cell r="C29">
            <v>59363</v>
          </cell>
        </row>
        <row r="30">
          <cell r="A30" t="str">
            <v xml:space="preserve">   Inversiones</v>
          </cell>
          <cell r="B30">
            <v>1981703.497</v>
          </cell>
          <cell r="C30">
            <v>530</v>
          </cell>
        </row>
        <row r="31">
          <cell r="A31" t="str">
            <v xml:space="preserve">   Deudores</v>
          </cell>
          <cell r="B31">
            <v>-111770</v>
          </cell>
          <cell r="C31">
            <v>185244</v>
          </cell>
        </row>
        <row r="32">
          <cell r="A32" t="str">
            <v xml:space="preserve">   Cargos diferidos</v>
          </cell>
          <cell r="B32">
            <v>0</v>
          </cell>
          <cell r="C32">
            <v>0</v>
          </cell>
        </row>
        <row r="33">
          <cell r="B33">
            <v>1823364.33</v>
          </cell>
          <cell r="C33">
            <v>245137</v>
          </cell>
        </row>
        <row r="35">
          <cell r="A35" t="str">
            <v>Disminución (Aumento) en el Pasivo Corriente</v>
          </cell>
        </row>
        <row r="36">
          <cell r="A36" t="str">
            <v xml:space="preserve">  Obligaciones Financieras</v>
          </cell>
          <cell r="B36">
            <v>-126316</v>
          </cell>
          <cell r="C36">
            <v>-10527</v>
          </cell>
        </row>
        <row r="37">
          <cell r="A37" t="str">
            <v xml:space="preserve">  Cuentas por Pagar</v>
          </cell>
          <cell r="B37">
            <v>11197.521999999997</v>
          </cell>
          <cell r="C37">
            <v>20253</v>
          </cell>
        </row>
        <row r="38">
          <cell r="A38" t="str">
            <v xml:space="preserve">  Impuestos </v>
          </cell>
          <cell r="B38">
            <v>7897</v>
          </cell>
          <cell r="C38">
            <v>-13515</v>
          </cell>
        </row>
        <row r="39">
          <cell r="A39" t="str">
            <v xml:space="preserve">  Obligaciones Laborales</v>
          </cell>
          <cell r="B39">
            <v>8176.6949999999997</v>
          </cell>
          <cell r="C39">
            <v>1899</v>
          </cell>
        </row>
        <row r="40">
          <cell r="A40" t="str">
            <v xml:space="preserve">  Pasivos Estimados y Provisiones</v>
          </cell>
          <cell r="B40">
            <v>81695</v>
          </cell>
          <cell r="C40">
            <v>-2780</v>
          </cell>
        </row>
        <row r="41">
          <cell r="A41" t="str">
            <v xml:space="preserve">  Otros Pasivos</v>
          </cell>
          <cell r="B41">
            <v>0</v>
          </cell>
          <cell r="C41">
            <v>-10675</v>
          </cell>
        </row>
        <row r="43">
          <cell r="B43">
            <v>-17348.782999999996</v>
          </cell>
          <cell r="C43">
            <v>-15345</v>
          </cell>
        </row>
        <row r="45">
          <cell r="A45" t="str">
            <v xml:space="preserve">  Aumento en el Capital de Trabajo</v>
          </cell>
          <cell r="B45">
            <v>1840714.1130000001</v>
          </cell>
          <cell r="C45">
            <v>260482</v>
          </cell>
        </row>
      </sheetData>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CAMBI"/>
      <sheetName val="BCE COMPARATIVO"/>
      <sheetName val="ESTADO DE FLUJO"/>
      <sheetName val="ESTADO PATRIMON"/>
      <sheetName val="ANEXOS"/>
      <sheetName val="dist utilidades"/>
    </sheetNames>
    <sheetDataSet>
      <sheetData sheetId="0" refreshError="1">
        <row r="1">
          <cell r="A1" t="str">
            <v>GLOBAL EDUCATION GROUP COLOMBIA S.A.</v>
          </cell>
        </row>
        <row r="2">
          <cell r="A2" t="str">
            <v>ESTADO DE CAMBIOS EN LA SITUACION FINANCIERA</v>
          </cell>
        </row>
        <row r="3">
          <cell r="A3" t="str">
            <v xml:space="preserve"> (Expresado en miles de  pesos colombianos)</v>
          </cell>
        </row>
        <row r="4">
          <cell r="B4" t="str">
            <v>31 de Diciembre de</v>
          </cell>
        </row>
        <row r="5">
          <cell r="B5">
            <v>2002</v>
          </cell>
          <cell r="C5">
            <v>2001</v>
          </cell>
        </row>
        <row r="7">
          <cell r="A7" t="str">
            <v>Los Recursos Financieros Fueron Provistos  por:</v>
          </cell>
        </row>
        <row r="8">
          <cell r="A8" t="str">
            <v xml:space="preserve">  Utilidad  Neta en el Año</v>
          </cell>
          <cell r="B8">
            <v>1807715</v>
          </cell>
          <cell r="C8">
            <v>223026</v>
          </cell>
        </row>
        <row r="9">
          <cell r="A9" t="str">
            <v xml:space="preserve">    Más (menos) - Cargos (Créditos) a Resultados que no</v>
          </cell>
        </row>
        <row r="10">
          <cell r="A10" t="str">
            <v xml:space="preserve">    Afectaron el Capital de Trabajo:</v>
          </cell>
        </row>
        <row r="11">
          <cell r="A11" t="str">
            <v xml:space="preserve">      Efecto Neto de los Ajustes por Inflación  </v>
          </cell>
          <cell r="B11">
            <v>38378</v>
          </cell>
          <cell r="C11">
            <v>22750</v>
          </cell>
        </row>
        <row r="12">
          <cell r="A12" t="str">
            <v xml:space="preserve">      Depreciación</v>
          </cell>
          <cell r="B12">
            <v>16368</v>
          </cell>
          <cell r="C12">
            <v>13678</v>
          </cell>
        </row>
        <row r="13">
          <cell r="A13" t="str">
            <v xml:space="preserve">      Amortizaciones</v>
          </cell>
          <cell r="B13">
            <v>3388</v>
          </cell>
          <cell r="C13">
            <v>0</v>
          </cell>
        </row>
        <row r="14">
          <cell r="A14" t="str">
            <v>Capital de Trabajo Provisto por las Operaciones del Año</v>
          </cell>
          <cell r="B14">
            <v>1865849</v>
          </cell>
          <cell r="C14">
            <v>259454</v>
          </cell>
        </row>
        <row r="16">
          <cell r="A16" t="str">
            <v>Aumento del Capital Social</v>
          </cell>
          <cell r="B16">
            <v>0</v>
          </cell>
          <cell r="C16">
            <v>10675</v>
          </cell>
        </row>
        <row r="17">
          <cell r="A17" t="str">
            <v>Total Recursos Provistos</v>
          </cell>
          <cell r="B17">
            <v>1865849</v>
          </cell>
          <cell r="C17">
            <v>270129</v>
          </cell>
        </row>
        <row r="19">
          <cell r="A19" t="str">
            <v>Los Recursos Financieros Fueron Utilizados  por:</v>
          </cell>
        </row>
        <row r="20">
          <cell r="A20" t="str">
            <v xml:space="preserve">    Adquisición de Propiedades y Equipo</v>
          </cell>
          <cell r="B20">
            <v>-11334.583000000001</v>
          </cell>
          <cell r="C20">
            <v>-9646.89</v>
          </cell>
        </row>
        <row r="22">
          <cell r="A22" t="str">
            <v xml:space="preserve">    Aumento de  Activos Diferidos  </v>
          </cell>
          <cell r="B22">
            <v>-13551</v>
          </cell>
          <cell r="C22">
            <v>0</v>
          </cell>
        </row>
        <row r="23">
          <cell r="A23" t="str">
            <v xml:space="preserve">    Aumento de Otros Activos </v>
          </cell>
          <cell r="B23">
            <v>-250</v>
          </cell>
          <cell r="C23">
            <v>0</v>
          </cell>
        </row>
        <row r="24">
          <cell r="A24" t="str">
            <v>Aumento (Disminución) en el Capital de Trabajo</v>
          </cell>
          <cell r="B24">
            <v>1840714.4169999999</v>
          </cell>
          <cell r="C24">
            <v>260483.11</v>
          </cell>
        </row>
        <row r="26">
          <cell r="A26" t="str">
            <v>Cambios en los Componentes del Capital de Trabajo:</v>
          </cell>
        </row>
        <row r="28">
          <cell r="A28" t="str">
            <v xml:space="preserve"> Aumento (Disminución ) en el activo corriente</v>
          </cell>
        </row>
        <row r="29">
          <cell r="A29" t="str">
            <v xml:space="preserve">   Disponible</v>
          </cell>
          <cell r="B29">
            <v>-46569.167000000001</v>
          </cell>
          <cell r="C29">
            <v>59363</v>
          </cell>
        </row>
        <row r="30">
          <cell r="A30" t="str">
            <v xml:space="preserve">   Inversiones</v>
          </cell>
          <cell r="B30">
            <v>1981703.497</v>
          </cell>
          <cell r="C30">
            <v>530</v>
          </cell>
        </row>
        <row r="31">
          <cell r="A31" t="str">
            <v xml:space="preserve">   Deudores</v>
          </cell>
          <cell r="B31">
            <v>-111770</v>
          </cell>
          <cell r="C31">
            <v>185244</v>
          </cell>
        </row>
        <row r="32">
          <cell r="A32" t="str">
            <v xml:space="preserve">   Cargos diferidos</v>
          </cell>
          <cell r="B32">
            <v>0</v>
          </cell>
          <cell r="C32">
            <v>0</v>
          </cell>
        </row>
        <row r="33">
          <cell r="B33">
            <v>1823364.33</v>
          </cell>
          <cell r="C33">
            <v>245137</v>
          </cell>
        </row>
        <row r="35">
          <cell r="A35" t="str">
            <v>Disminución (Aumento) en el Pasivo Corriente</v>
          </cell>
        </row>
        <row r="36">
          <cell r="A36" t="str">
            <v xml:space="preserve">  Obligaciones Financieras</v>
          </cell>
          <cell r="B36">
            <v>-126316</v>
          </cell>
          <cell r="C36">
            <v>-10527</v>
          </cell>
        </row>
        <row r="37">
          <cell r="A37" t="str">
            <v xml:space="preserve">  Cuentas por Pagar</v>
          </cell>
          <cell r="B37">
            <v>11197.521999999997</v>
          </cell>
          <cell r="C37">
            <v>20253</v>
          </cell>
        </row>
        <row r="38">
          <cell r="A38" t="str">
            <v xml:space="preserve">  Impuestos </v>
          </cell>
          <cell r="B38">
            <v>7897</v>
          </cell>
          <cell r="C38">
            <v>-13515</v>
          </cell>
        </row>
        <row r="39">
          <cell r="A39" t="str">
            <v xml:space="preserve">  Obligaciones Laborales</v>
          </cell>
          <cell r="B39">
            <v>8176.6949999999997</v>
          </cell>
          <cell r="C39">
            <v>1899</v>
          </cell>
        </row>
        <row r="40">
          <cell r="A40" t="str">
            <v xml:space="preserve">  Pasivos Estimados y Provisiones</v>
          </cell>
          <cell r="B40">
            <v>81695</v>
          </cell>
          <cell r="C40">
            <v>-2780</v>
          </cell>
        </row>
        <row r="41">
          <cell r="A41" t="str">
            <v xml:space="preserve">  Otros Pasivos</v>
          </cell>
          <cell r="B41">
            <v>0</v>
          </cell>
          <cell r="C41">
            <v>-10675</v>
          </cell>
        </row>
        <row r="43">
          <cell r="B43">
            <v>-17348.782999999996</v>
          </cell>
          <cell r="C43">
            <v>-15345</v>
          </cell>
        </row>
        <row r="45">
          <cell r="A45" t="str">
            <v xml:space="preserve">  Aumento en el Capital de Trabajo</v>
          </cell>
          <cell r="B45">
            <v>1840714.1130000001</v>
          </cell>
          <cell r="C45">
            <v>260482</v>
          </cell>
        </row>
      </sheetData>
      <sheetData sheetId="1" refreshError="1"/>
      <sheetData sheetId="2" refreshError="1"/>
      <sheetData sheetId="3" refreshError="1"/>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dos"/>
      <sheetName val="pdtes"/>
      <sheetName val="Variaciones"/>
      <sheetName val="mvto"/>
      <sheetName val="conciliacionsaldo_impuestos"/>
      <sheetName val="ESF"/>
      <sheetName val="PyG"/>
      <sheetName val="PYG Fideicomiso"/>
      <sheetName val="Renta_Fideicomiso"/>
      <sheetName val="Renta"/>
      <sheetName val="Bce Prueba"/>
      <sheetName val="activos improductivos 2017"/>
      <sheetName val="Imp Diferido "/>
      <sheetName val="Bce Iwzu_Fideicomiso"/>
      <sheetName val="Auxiliar"/>
      <sheetName val="Control Pérdidas Fiscales"/>
      <sheetName val="1105-Caja"/>
      <sheetName val="1110-Bancos"/>
      <sheetName val="1125-Depositos Fiduciarios"/>
      <sheetName val="Consultar Precio de Bolsa"/>
      <sheetName val="Soporte de Bolsa"/>
      <sheetName val="1260-invers en acciones"/>
      <sheetName val="1275-Otras Inversiones"/>
      <sheetName val="1305-Clientes y otras cxcobrar"/>
      <sheetName val="TABORDA"/>
      <sheetName val="intr bancario"/>
      <sheetName val="130530-Ant y Avances"/>
      <sheetName val="130555-Cta cobrar Trabajadores"/>
      <sheetName val="130595 - Deudores varios"/>
      <sheetName val="1315-Act. por impuestos"/>
      <sheetName val="15-Activos"/>
      <sheetName val="1605 1610-Prop Inv"/>
      <sheetName val="1608-Const n Curso"/>
      <sheetName val="1680-Anticipos Inv"/>
      <sheetName val="1755-Act. Intangibles"/>
      <sheetName val="1805-Gtos pag por ant"/>
      <sheetName val="1880-Otros  Activos "/>
      <sheetName val="21-Obl Financieras"/>
      <sheetName val="22-Cuentas x pagar"/>
      <sheetName val="Cruce de cuentas complejo zuca "/>
      <sheetName val="2215-Rete Nomina"/>
      <sheetName val="NOMINA"/>
      <sheetName val="Control_Vac"/>
      <sheetName val="Consolidacion Prest Soc"/>
      <sheetName val="2220-Acredores Varios"/>
      <sheetName val="ESTADO DE CUENTA DIAN"/>
      <sheetName val="2230-Deudas Accionistas"/>
      <sheetName val="2235-Obl. laborales "/>
      <sheetName val="2810-Anexo_8 Rte en Garantia"/>
      <sheetName val="2815-Depositos recibidos"/>
      <sheetName val="Patrimonio ajustes por converge"/>
      <sheetName val="Vacacion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DV Income Statement"/>
      <sheetName val="ASDV Balance Sheet"/>
      <sheetName val="2000 FC BOX"/>
      <sheetName val="ASDV First Call Box "/>
      <sheetName val="RAPID2"/>
      <sheetName val="QtrSumChart"/>
      <sheetName val="ASDV First Call Box 96#'s"/>
      <sheetName val="ASDV FC Box '95 #'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resiones"/>
      <sheetName val="bal_escision"/>
      <sheetName val="ESF"/>
      <sheetName val="ER"/>
      <sheetName val="Bal prueba"/>
      <sheetName val="Aux"/>
      <sheetName val="renta"/>
      <sheetName val="Imp Diferido"/>
      <sheetName val="Caja"/>
      <sheetName val=" bancos"/>
      <sheetName val="Inversiones "/>
      <sheetName val="Consulta Precio Bolsa"/>
      <sheetName val="Precio BolsaV"/>
      <sheetName val="Deudores cons"/>
      <sheetName val="Prestamo  Trab"/>
      <sheetName val="Clientes"/>
      <sheetName val="Activos Imp Corrientes"/>
      <sheetName val="Activos Fijos"/>
      <sheetName val="Activos 2016"/>
      <sheetName val="Est. vida util vehiculos"/>
      <sheetName val="Tabla DTF"/>
      <sheetName val="Gtos x anticipado"/>
      <sheetName val="CXP"/>
      <sheetName val="IntPres"/>
      <sheetName val="Rete y Aportes"/>
      <sheetName val="Nomina por pagar"/>
      <sheetName val="Nómina"/>
      <sheetName val="Consolidacion Prest Soc"/>
      <sheetName val="resumen aportes"/>
      <sheetName val="Cons Retefuente"/>
      <sheetName val="Cons Reteica"/>
      <sheetName val="ICA"/>
      <sheetName val="Cons Ingresos"/>
      <sheetName val="Cons IVA"/>
      <sheetName val="Exceso de renta"/>
      <sheetName val="Perd fiscales"/>
    </sheetNames>
    <sheetDataSet>
      <sheetData sheetId="0"/>
      <sheetData sheetId="1"/>
      <sheetData sheetId="2"/>
      <sheetData sheetId="3"/>
      <sheetData sheetId="4">
        <row r="1">
          <cell r="A1" t="str">
            <v>INVERSIONES E INGENIERIA FINANCIERA S.A.S. - NIIF</v>
          </cell>
          <cell r="E1">
            <v>0</v>
          </cell>
          <cell r="F1">
            <v>0</v>
          </cell>
          <cell r="G1">
            <v>0</v>
          </cell>
          <cell r="H1">
            <v>0</v>
          </cell>
        </row>
        <row r="2">
          <cell r="A2" t="str">
            <v>Libro Mayor y Balances</v>
          </cell>
          <cell r="E2">
            <v>0</v>
          </cell>
          <cell r="F2">
            <v>0</v>
          </cell>
          <cell r="G2">
            <v>0</v>
          </cell>
          <cell r="H2">
            <v>0</v>
          </cell>
        </row>
        <row r="3">
          <cell r="A3" t="str">
            <v>Periodo:  7 - 2018</v>
          </cell>
          <cell r="E3">
            <v>0</v>
          </cell>
          <cell r="F3">
            <v>0</v>
          </cell>
          <cell r="G3">
            <v>0</v>
          </cell>
          <cell r="H3">
            <v>0</v>
          </cell>
        </row>
        <row r="4">
          <cell r="A4" t="str">
            <v>cuenta</v>
          </cell>
          <cell r="B4" t="str">
            <v>nit_cc</v>
          </cell>
          <cell r="C4" t="str">
            <v>nivel</v>
          </cell>
          <cell r="D4" t="str">
            <v>descripcion</v>
          </cell>
          <cell r="E4" t="str">
            <v>saldo_ant</v>
          </cell>
          <cell r="F4" t="str">
            <v>debitos</v>
          </cell>
          <cell r="G4" t="str">
            <v>creditos</v>
          </cell>
          <cell r="H4" t="str">
            <v>saldo_actual</v>
          </cell>
        </row>
        <row r="5">
          <cell r="A5" t="str">
            <v>1</v>
          </cell>
          <cell r="B5" t="str">
            <v/>
          </cell>
          <cell r="C5" t="str">
            <v>1</v>
          </cell>
          <cell r="D5" t="str">
            <v>ACTIVO</v>
          </cell>
          <cell r="E5">
            <v>1953277381</v>
          </cell>
          <cell r="F5">
            <v>30407536</v>
          </cell>
          <cell r="G5">
            <v>27916978</v>
          </cell>
          <cell r="H5">
            <v>1955767939</v>
          </cell>
        </row>
        <row r="6">
          <cell r="A6" t="str">
            <v>11</v>
          </cell>
          <cell r="B6" t="str">
            <v/>
          </cell>
          <cell r="C6" t="str">
            <v>2</v>
          </cell>
          <cell r="D6" t="str">
            <v>Efectivo y equivalentes al efectivo. (Corriente)</v>
          </cell>
          <cell r="E6">
            <v>8720527</v>
          </cell>
          <cell r="F6">
            <v>17805843</v>
          </cell>
          <cell r="G6">
            <v>21551055</v>
          </cell>
          <cell r="H6">
            <v>4975315</v>
          </cell>
        </row>
        <row r="7">
          <cell r="A7" t="str">
            <v>1105</v>
          </cell>
          <cell r="B7" t="str">
            <v/>
          </cell>
          <cell r="C7" t="str">
            <v>3</v>
          </cell>
          <cell r="D7" t="str">
            <v>Caja</v>
          </cell>
          <cell r="E7">
            <v>0</v>
          </cell>
          <cell r="F7">
            <v>10496850</v>
          </cell>
          <cell r="G7">
            <v>10496850</v>
          </cell>
          <cell r="H7">
            <v>0</v>
          </cell>
        </row>
        <row r="8">
          <cell r="A8" t="str">
            <v>110505</v>
          </cell>
          <cell r="B8" t="str">
            <v/>
          </cell>
          <cell r="C8" t="str">
            <v>4</v>
          </cell>
          <cell r="D8" t="str">
            <v>Caja General</v>
          </cell>
          <cell r="E8">
            <v>0</v>
          </cell>
          <cell r="F8">
            <v>10496850</v>
          </cell>
          <cell r="G8">
            <v>10496850</v>
          </cell>
          <cell r="H8">
            <v>0</v>
          </cell>
        </row>
        <row r="9">
          <cell r="A9" t="str">
            <v>1110</v>
          </cell>
          <cell r="B9" t="str">
            <v/>
          </cell>
          <cell r="C9" t="str">
            <v>3</v>
          </cell>
          <cell r="D9" t="str">
            <v>Bancos</v>
          </cell>
          <cell r="E9">
            <v>4755521</v>
          </cell>
          <cell r="F9">
            <v>3900432</v>
          </cell>
          <cell r="G9">
            <v>8253436</v>
          </cell>
          <cell r="H9">
            <v>402517</v>
          </cell>
        </row>
        <row r="10">
          <cell r="A10" t="str">
            <v>111005</v>
          </cell>
          <cell r="B10" t="str">
            <v/>
          </cell>
          <cell r="C10" t="str">
            <v>4</v>
          </cell>
          <cell r="D10" t="str">
            <v>Bancos Moneda nacional</v>
          </cell>
          <cell r="E10">
            <v>4755521</v>
          </cell>
          <cell r="F10">
            <v>3900432</v>
          </cell>
          <cell r="G10">
            <v>8253436</v>
          </cell>
          <cell r="H10">
            <v>402517</v>
          </cell>
        </row>
        <row r="11">
          <cell r="A11" t="str">
            <v>11100501</v>
          </cell>
          <cell r="B11" t="str">
            <v/>
          </cell>
          <cell r="C11" t="str">
            <v>5</v>
          </cell>
          <cell r="D11" t="str">
            <v>Banco De Bogota</v>
          </cell>
          <cell r="E11">
            <v>4452696</v>
          </cell>
          <cell r="F11">
            <v>3900432</v>
          </cell>
          <cell r="G11">
            <v>8201227</v>
          </cell>
          <cell r="H11">
            <v>151901</v>
          </cell>
        </row>
        <row r="12">
          <cell r="A12" t="str">
            <v>1110050105</v>
          </cell>
          <cell r="B12" t="str">
            <v/>
          </cell>
          <cell r="C12" t="str">
            <v>6</v>
          </cell>
          <cell r="D12" t="str">
            <v>Banco De Bogota Cta 2021</v>
          </cell>
          <cell r="E12">
            <v>4452696</v>
          </cell>
          <cell r="F12">
            <v>3900432</v>
          </cell>
          <cell r="G12">
            <v>8201227</v>
          </cell>
          <cell r="H12">
            <v>151901</v>
          </cell>
        </row>
        <row r="13">
          <cell r="A13" t="str">
            <v>11100551</v>
          </cell>
          <cell r="B13" t="str">
            <v/>
          </cell>
          <cell r="C13" t="str">
            <v>5</v>
          </cell>
          <cell r="D13" t="str">
            <v>Banco Davivienda Cta - 7496</v>
          </cell>
          <cell r="E13">
            <v>302825</v>
          </cell>
          <cell r="F13">
            <v>0</v>
          </cell>
          <cell r="G13">
            <v>52209</v>
          </cell>
          <cell r="H13">
            <v>250616</v>
          </cell>
        </row>
        <row r="14">
          <cell r="A14" t="str">
            <v>1110055105</v>
          </cell>
          <cell r="B14" t="str">
            <v/>
          </cell>
          <cell r="C14" t="str">
            <v>6</v>
          </cell>
          <cell r="D14" t="str">
            <v>Banco Davivienda Cta - 7496</v>
          </cell>
          <cell r="E14">
            <v>302825</v>
          </cell>
          <cell r="F14">
            <v>0</v>
          </cell>
          <cell r="G14">
            <v>52209</v>
          </cell>
          <cell r="H14">
            <v>250616</v>
          </cell>
        </row>
        <row r="15">
          <cell r="A15" t="str">
            <v>1125</v>
          </cell>
          <cell r="B15" t="str">
            <v/>
          </cell>
          <cell r="C15" t="str">
            <v>3</v>
          </cell>
          <cell r="D15" t="str">
            <v>Depositos fiduciarios</v>
          </cell>
          <cell r="E15">
            <v>3965006</v>
          </cell>
          <cell r="F15">
            <v>3408561</v>
          </cell>
          <cell r="G15">
            <v>2800769</v>
          </cell>
          <cell r="H15">
            <v>4572798</v>
          </cell>
        </row>
        <row r="16">
          <cell r="A16" t="str">
            <v>112505</v>
          </cell>
          <cell r="B16" t="str">
            <v/>
          </cell>
          <cell r="C16" t="str">
            <v>4</v>
          </cell>
          <cell r="D16" t="str">
            <v>Depositos fiduciarios a la vista moneda nacional.</v>
          </cell>
          <cell r="E16">
            <v>3965006</v>
          </cell>
          <cell r="F16">
            <v>3408561</v>
          </cell>
          <cell r="G16">
            <v>2800769</v>
          </cell>
          <cell r="H16">
            <v>4572798</v>
          </cell>
        </row>
        <row r="17">
          <cell r="A17" t="str">
            <v>11250501</v>
          </cell>
          <cell r="B17" t="str">
            <v/>
          </cell>
          <cell r="C17" t="str">
            <v>5</v>
          </cell>
          <cell r="D17" t="str">
            <v>Depositos fiduciarios a la vista moneda nacional - Fiduciari</v>
          </cell>
          <cell r="E17">
            <v>3965006</v>
          </cell>
          <cell r="F17">
            <v>3408561</v>
          </cell>
          <cell r="G17">
            <v>2800769</v>
          </cell>
          <cell r="H17">
            <v>4572798</v>
          </cell>
        </row>
        <row r="18">
          <cell r="A18" t="str">
            <v>1125050105</v>
          </cell>
          <cell r="B18" t="str">
            <v/>
          </cell>
          <cell r="C18" t="str">
            <v>6</v>
          </cell>
          <cell r="D18" t="str">
            <v>Depositos fiduciarios a la vista moneda nacional - Fiduciari</v>
          </cell>
          <cell r="E18">
            <v>3965006</v>
          </cell>
          <cell r="F18">
            <v>3408561</v>
          </cell>
          <cell r="G18">
            <v>2800769</v>
          </cell>
          <cell r="H18">
            <v>4572798</v>
          </cell>
        </row>
        <row r="19">
          <cell r="A19" t="str">
            <v>12</v>
          </cell>
          <cell r="B19" t="str">
            <v/>
          </cell>
          <cell r="C19" t="str">
            <v>2</v>
          </cell>
          <cell r="D19" t="str">
            <v>Inversiones</v>
          </cell>
          <cell r="E19">
            <v>296059443</v>
          </cell>
          <cell r="F19">
            <v>1196400</v>
          </cell>
          <cell r="G19">
            <v>5044480</v>
          </cell>
          <cell r="H19">
            <v>292211363</v>
          </cell>
        </row>
        <row r="20">
          <cell r="A20" t="str">
            <v>1260</v>
          </cell>
          <cell r="B20" t="str">
            <v/>
          </cell>
          <cell r="C20" t="str">
            <v>3</v>
          </cell>
          <cell r="D20" t="str">
            <v>Inversiones en sociedades medidas al valor razonable - Largo</v>
          </cell>
          <cell r="E20">
            <v>296059443</v>
          </cell>
          <cell r="F20">
            <v>1196400</v>
          </cell>
          <cell r="G20">
            <v>5044480</v>
          </cell>
          <cell r="H20">
            <v>292211363</v>
          </cell>
        </row>
        <row r="21">
          <cell r="A21" t="str">
            <v>126020</v>
          </cell>
          <cell r="B21" t="str">
            <v/>
          </cell>
          <cell r="C21" t="str">
            <v>4</v>
          </cell>
          <cell r="D21" t="str">
            <v>Actividades de construccion</v>
          </cell>
          <cell r="E21">
            <v>10220243</v>
          </cell>
          <cell r="F21">
            <v>39600</v>
          </cell>
          <cell r="G21">
            <v>624880</v>
          </cell>
          <cell r="H21">
            <v>9634963</v>
          </cell>
        </row>
        <row r="22">
          <cell r="A22" t="str">
            <v>12602005</v>
          </cell>
          <cell r="B22" t="str">
            <v/>
          </cell>
          <cell r="C22" t="str">
            <v>9</v>
          </cell>
          <cell r="D22" t="str">
            <v>Inv. en sociedades - Actividades de construccion - Costo</v>
          </cell>
          <cell r="E22">
            <v>5465656</v>
          </cell>
          <cell r="F22">
            <v>0</v>
          </cell>
          <cell r="G22">
            <v>0</v>
          </cell>
          <cell r="H22">
            <v>5465656</v>
          </cell>
        </row>
        <row r="23">
          <cell r="A23" t="str">
            <v>12602005</v>
          </cell>
          <cell r="B23" t="str">
            <v>860120640</v>
          </cell>
          <cell r="C23" t="str">
            <v>9</v>
          </cell>
          <cell r="D23" t="str">
            <v>QUINTEX</v>
          </cell>
          <cell r="E23">
            <v>1004981</v>
          </cell>
          <cell r="F23">
            <v>0</v>
          </cell>
          <cell r="G23">
            <v>0</v>
          </cell>
          <cell r="H23">
            <v>1004981</v>
          </cell>
        </row>
        <row r="24">
          <cell r="A24" t="str">
            <v>12602005</v>
          </cell>
          <cell r="B24" t="str">
            <v>890100251</v>
          </cell>
          <cell r="C24" t="str">
            <v>9</v>
          </cell>
          <cell r="D24" t="str">
            <v>CEMENTO ARGOS S.A.</v>
          </cell>
          <cell r="E24">
            <v>4460675</v>
          </cell>
          <cell r="F24">
            <v>0</v>
          </cell>
          <cell r="G24">
            <v>0</v>
          </cell>
          <cell r="H24">
            <v>4460675</v>
          </cell>
        </row>
        <row r="25">
          <cell r="A25" t="str">
            <v>12602010</v>
          </cell>
          <cell r="B25" t="str">
            <v/>
          </cell>
          <cell r="C25" t="str">
            <v>9</v>
          </cell>
          <cell r="D25" t="str">
            <v>Inv. en sociedades - Act5iviades de construccion - Ajustes a</v>
          </cell>
          <cell r="E25">
            <v>4754587</v>
          </cell>
          <cell r="F25">
            <v>39600</v>
          </cell>
          <cell r="G25">
            <v>624880</v>
          </cell>
          <cell r="H25">
            <v>4169307</v>
          </cell>
        </row>
        <row r="26">
          <cell r="A26" t="str">
            <v>12602010</v>
          </cell>
          <cell r="B26" t="str">
            <v>860035827</v>
          </cell>
          <cell r="C26" t="str">
            <v>9</v>
          </cell>
          <cell r="D26" t="str">
            <v>BANCO COMERCIAL AV VILLAS S.A.</v>
          </cell>
          <cell r="E26">
            <v>-38720</v>
          </cell>
          <cell r="F26">
            <v>39600</v>
          </cell>
          <cell r="G26">
            <v>880</v>
          </cell>
          <cell r="H26">
            <v>0</v>
          </cell>
        </row>
        <row r="27">
          <cell r="A27" t="str">
            <v>12602010</v>
          </cell>
          <cell r="B27" t="str">
            <v>860120640</v>
          </cell>
          <cell r="C27" t="str">
            <v>9</v>
          </cell>
          <cell r="D27" t="str">
            <v>QUINTEX</v>
          </cell>
          <cell r="E27">
            <v>-938018</v>
          </cell>
          <cell r="F27">
            <v>0</v>
          </cell>
          <cell r="G27">
            <v>0</v>
          </cell>
          <cell r="H27">
            <v>-938018</v>
          </cell>
        </row>
        <row r="28">
          <cell r="A28" t="str">
            <v>12602010</v>
          </cell>
          <cell r="B28" t="str">
            <v>890100251</v>
          </cell>
          <cell r="C28" t="str">
            <v>9</v>
          </cell>
          <cell r="D28" t="str">
            <v>CEMENTO ARGOS S.A.</v>
          </cell>
          <cell r="E28">
            <v>5731325</v>
          </cell>
          <cell r="F28">
            <v>0</v>
          </cell>
          <cell r="G28">
            <v>624000</v>
          </cell>
          <cell r="H28">
            <v>5107325</v>
          </cell>
        </row>
        <row r="29">
          <cell r="A29" t="str">
            <v>126050</v>
          </cell>
          <cell r="B29" t="str">
            <v/>
          </cell>
          <cell r="C29" t="str">
            <v>4</v>
          </cell>
          <cell r="D29" t="str">
            <v>Actividade financiera</v>
          </cell>
          <cell r="E29">
            <v>285539200</v>
          </cell>
          <cell r="F29">
            <v>1156800</v>
          </cell>
          <cell r="G29">
            <v>4419600</v>
          </cell>
          <cell r="H29">
            <v>282276400</v>
          </cell>
        </row>
        <row r="30">
          <cell r="A30" t="str">
            <v>12605005</v>
          </cell>
          <cell r="B30" t="str">
            <v/>
          </cell>
          <cell r="C30" t="str">
            <v>9</v>
          </cell>
          <cell r="D30" t="str">
            <v>Inv. en sociedades - Actividade financiera - Costo</v>
          </cell>
          <cell r="E30">
            <v>243756854</v>
          </cell>
          <cell r="F30">
            <v>0</v>
          </cell>
          <cell r="G30">
            <v>0</v>
          </cell>
          <cell r="H30">
            <v>243756854</v>
          </cell>
        </row>
        <row r="31">
          <cell r="A31" t="str">
            <v>12605005</v>
          </cell>
          <cell r="B31" t="str">
            <v>800216181</v>
          </cell>
          <cell r="C31" t="str">
            <v>9</v>
          </cell>
          <cell r="D31" t="str">
            <v>GRUPO AVAL ACCIONES Y VALORES S.A.</v>
          </cell>
          <cell r="E31">
            <v>52030074</v>
          </cell>
          <cell r="F31">
            <v>0</v>
          </cell>
          <cell r="G31">
            <v>0</v>
          </cell>
          <cell r="H31">
            <v>52030074</v>
          </cell>
        </row>
        <row r="32">
          <cell r="A32" t="str">
            <v>12605005</v>
          </cell>
          <cell r="B32" t="str">
            <v>860002964</v>
          </cell>
          <cell r="C32" t="str">
            <v>9</v>
          </cell>
          <cell r="D32" t="str">
            <v>BANCO DE BOGOTA</v>
          </cell>
          <cell r="E32">
            <v>191308780</v>
          </cell>
          <cell r="F32">
            <v>0</v>
          </cell>
          <cell r="G32">
            <v>0</v>
          </cell>
          <cell r="H32">
            <v>191308780</v>
          </cell>
        </row>
        <row r="33">
          <cell r="A33" t="str">
            <v>12605005</v>
          </cell>
          <cell r="B33" t="str">
            <v>860035827</v>
          </cell>
          <cell r="C33" t="str">
            <v>9</v>
          </cell>
          <cell r="D33" t="str">
            <v>BANCO COMERCIAL AV VILLAS S.A.</v>
          </cell>
          <cell r="E33">
            <v>418000</v>
          </cell>
          <cell r="F33">
            <v>0</v>
          </cell>
          <cell r="G33">
            <v>0</v>
          </cell>
          <cell r="H33">
            <v>418000</v>
          </cell>
        </row>
        <row r="34">
          <cell r="A34" t="str">
            <v>12605010</v>
          </cell>
          <cell r="B34" t="str">
            <v/>
          </cell>
          <cell r="C34" t="str">
            <v>9</v>
          </cell>
          <cell r="D34" t="str">
            <v>Inv. en sociedades - Actividade financiera - Ajustes a valor</v>
          </cell>
          <cell r="E34">
            <v>41782346</v>
          </cell>
          <cell r="F34">
            <v>1156800</v>
          </cell>
          <cell r="G34">
            <v>4419600</v>
          </cell>
          <cell r="H34">
            <v>38519546</v>
          </cell>
        </row>
        <row r="35">
          <cell r="A35" t="str">
            <v>12605010</v>
          </cell>
          <cell r="B35" t="str">
            <v>800216181</v>
          </cell>
          <cell r="C35" t="str">
            <v>9</v>
          </cell>
          <cell r="D35" t="str">
            <v>GRUPO AVAL ACCIONES Y VALORES S.A.</v>
          </cell>
          <cell r="E35">
            <v>36299926</v>
          </cell>
          <cell r="F35">
            <v>0</v>
          </cell>
          <cell r="G35">
            <v>4380000</v>
          </cell>
          <cell r="H35">
            <v>31919926</v>
          </cell>
        </row>
        <row r="36">
          <cell r="A36" t="str">
            <v>12605010</v>
          </cell>
          <cell r="B36" t="str">
            <v>860002964</v>
          </cell>
          <cell r="C36" t="str">
            <v>9</v>
          </cell>
          <cell r="D36" t="str">
            <v>BANCO DE BOGOTA</v>
          </cell>
          <cell r="E36">
            <v>5636420</v>
          </cell>
          <cell r="F36">
            <v>1156800</v>
          </cell>
          <cell r="G36">
            <v>0</v>
          </cell>
          <cell r="H36">
            <v>6793220</v>
          </cell>
        </row>
        <row r="37">
          <cell r="A37" t="str">
            <v>12605010</v>
          </cell>
          <cell r="B37" t="str">
            <v>860035827</v>
          </cell>
          <cell r="C37" t="str">
            <v>9</v>
          </cell>
          <cell r="D37" t="str">
            <v>BANCO COMERCIAL AV VILLAS S.A.</v>
          </cell>
          <cell r="E37">
            <v>-154000</v>
          </cell>
          <cell r="F37">
            <v>0</v>
          </cell>
          <cell r="G37">
            <v>39600</v>
          </cell>
          <cell r="H37">
            <v>-193600</v>
          </cell>
        </row>
        <row r="38">
          <cell r="A38" t="str">
            <v>126095</v>
          </cell>
          <cell r="B38" t="str">
            <v/>
          </cell>
          <cell r="C38" t="str">
            <v>4</v>
          </cell>
          <cell r="D38" t="str">
            <v>Actividades diversas</v>
          </cell>
          <cell r="E38">
            <v>300000</v>
          </cell>
          <cell r="F38">
            <v>0</v>
          </cell>
          <cell r="G38">
            <v>0</v>
          </cell>
          <cell r="H38">
            <v>300000</v>
          </cell>
        </row>
        <row r="39">
          <cell r="A39" t="str">
            <v>12609505</v>
          </cell>
          <cell r="B39" t="str">
            <v/>
          </cell>
          <cell r="C39" t="str">
            <v>9</v>
          </cell>
          <cell r="D39" t="str">
            <v>Inv. en sociedades - Actividades diversas - Costo</v>
          </cell>
          <cell r="E39">
            <v>300000</v>
          </cell>
          <cell r="F39">
            <v>0</v>
          </cell>
          <cell r="G39">
            <v>0</v>
          </cell>
          <cell r="H39">
            <v>300000</v>
          </cell>
        </row>
        <row r="40">
          <cell r="A40" t="str">
            <v>12609505</v>
          </cell>
          <cell r="B40" t="str">
            <v>900875705</v>
          </cell>
          <cell r="C40" t="str">
            <v>9</v>
          </cell>
          <cell r="D40" t="str">
            <v>TERRANOVA CONSULTORIAS E INTERVENTORIAS INMOBILIARIAS S A S</v>
          </cell>
          <cell r="E40">
            <v>300000</v>
          </cell>
          <cell r="F40">
            <v>0</v>
          </cell>
          <cell r="G40">
            <v>0</v>
          </cell>
          <cell r="H40">
            <v>300000</v>
          </cell>
        </row>
        <row r="41">
          <cell r="A41" t="str">
            <v>13</v>
          </cell>
          <cell r="B41" t="str">
            <v/>
          </cell>
          <cell r="C41" t="str">
            <v>2</v>
          </cell>
          <cell r="D41" t="str">
            <v>Deudores</v>
          </cell>
          <cell r="E41">
            <v>13099277</v>
          </cell>
          <cell r="F41">
            <v>769</v>
          </cell>
          <cell r="G41">
            <v>0</v>
          </cell>
          <cell r="H41">
            <v>13100046</v>
          </cell>
        </row>
        <row r="42">
          <cell r="A42" t="str">
            <v>1315</v>
          </cell>
          <cell r="B42" t="str">
            <v/>
          </cell>
          <cell r="C42" t="str">
            <v>3</v>
          </cell>
          <cell r="D42" t="str">
            <v>Activos por Impuestos Corrientes (Corriente)</v>
          </cell>
          <cell r="E42">
            <v>13099277</v>
          </cell>
          <cell r="F42">
            <v>769</v>
          </cell>
          <cell r="G42">
            <v>0</v>
          </cell>
          <cell r="H42">
            <v>13100046</v>
          </cell>
        </row>
        <row r="43">
          <cell r="A43" t="str">
            <v>131511</v>
          </cell>
          <cell r="B43" t="str">
            <v/>
          </cell>
          <cell r="C43" t="str">
            <v>4</v>
          </cell>
          <cell r="D43" t="str">
            <v>Retenciones en la fuente a favor - Renta</v>
          </cell>
          <cell r="E43">
            <v>1769328</v>
          </cell>
          <cell r="F43">
            <v>769</v>
          </cell>
          <cell r="G43">
            <v>0</v>
          </cell>
          <cell r="H43">
            <v>1770097</v>
          </cell>
        </row>
        <row r="44">
          <cell r="A44" t="str">
            <v>13151111</v>
          </cell>
          <cell r="B44" t="str">
            <v/>
          </cell>
          <cell r="C44" t="str">
            <v>5</v>
          </cell>
          <cell r="D44" t="str">
            <v>Retenciones a favor renta - Honorarios 11%</v>
          </cell>
          <cell r="E44">
            <v>1760000</v>
          </cell>
          <cell r="F44">
            <v>0</v>
          </cell>
          <cell r="G44">
            <v>0</v>
          </cell>
          <cell r="H44">
            <v>1760000</v>
          </cell>
        </row>
        <row r="45">
          <cell r="A45" t="str">
            <v>13151170</v>
          </cell>
          <cell r="B45" t="str">
            <v/>
          </cell>
          <cell r="C45" t="str">
            <v>5</v>
          </cell>
          <cell r="D45" t="str">
            <v>Retenciones sobre ingresos fiduciarios</v>
          </cell>
          <cell r="E45">
            <v>9328</v>
          </cell>
          <cell r="F45">
            <v>769</v>
          </cell>
          <cell r="G45">
            <v>0</v>
          </cell>
          <cell r="H45">
            <v>10097</v>
          </cell>
        </row>
        <row r="46">
          <cell r="A46" t="str">
            <v>131515</v>
          </cell>
          <cell r="B46" t="str">
            <v/>
          </cell>
          <cell r="C46" t="str">
            <v>4</v>
          </cell>
          <cell r="D46" t="str">
            <v>Sobrantes en liquidacion privada de impuesto de renta</v>
          </cell>
          <cell r="E46">
            <v>8482000</v>
          </cell>
          <cell r="F46">
            <v>0</v>
          </cell>
          <cell r="G46">
            <v>0</v>
          </cell>
          <cell r="H46">
            <v>8482000</v>
          </cell>
        </row>
        <row r="47">
          <cell r="A47" t="str">
            <v>13151501</v>
          </cell>
          <cell r="B47" t="str">
            <v/>
          </cell>
          <cell r="C47" t="str">
            <v>5</v>
          </cell>
          <cell r="D47" t="str">
            <v>Saldo a Favor Impuesto de Renta</v>
          </cell>
          <cell r="E47">
            <v>8482000</v>
          </cell>
          <cell r="F47">
            <v>0</v>
          </cell>
          <cell r="G47">
            <v>0</v>
          </cell>
          <cell r="H47">
            <v>8482000</v>
          </cell>
        </row>
        <row r="48">
          <cell r="A48" t="str">
            <v>131521</v>
          </cell>
          <cell r="B48" t="str">
            <v/>
          </cell>
          <cell r="C48" t="str">
            <v>4</v>
          </cell>
          <cell r="D48" t="str">
            <v>Autoretenciones en la fuente a favor - Renta</v>
          </cell>
          <cell r="E48">
            <v>132750</v>
          </cell>
          <cell r="F48">
            <v>0</v>
          </cell>
          <cell r="G48">
            <v>0</v>
          </cell>
          <cell r="H48">
            <v>132750</v>
          </cell>
        </row>
        <row r="49">
          <cell r="A49" t="str">
            <v>13152108</v>
          </cell>
          <cell r="B49" t="str">
            <v/>
          </cell>
          <cell r="C49" t="str">
            <v>5</v>
          </cell>
          <cell r="D49" t="str">
            <v>Autoretenciones en la fuente a favor - Renta 0,80%</v>
          </cell>
          <cell r="E49">
            <v>132750</v>
          </cell>
          <cell r="F49">
            <v>0</v>
          </cell>
          <cell r="G49">
            <v>0</v>
          </cell>
          <cell r="H49">
            <v>132750</v>
          </cell>
        </row>
        <row r="50">
          <cell r="A50" t="str">
            <v>131535</v>
          </cell>
          <cell r="B50" t="str">
            <v/>
          </cell>
          <cell r="C50" t="str">
            <v>4</v>
          </cell>
          <cell r="D50" t="str">
            <v>Sobrantes en liquidacion privada - IVA</v>
          </cell>
          <cell r="E50">
            <v>2715199</v>
          </cell>
          <cell r="F50">
            <v>0</v>
          </cell>
          <cell r="G50">
            <v>0</v>
          </cell>
          <cell r="H50">
            <v>2715199</v>
          </cell>
        </row>
        <row r="51">
          <cell r="A51" t="str">
            <v>13153501</v>
          </cell>
          <cell r="B51" t="str">
            <v/>
          </cell>
          <cell r="C51" t="str">
            <v>5</v>
          </cell>
          <cell r="D51" t="str">
            <v>Saldo a Favor - IVA</v>
          </cell>
          <cell r="E51">
            <v>2715199</v>
          </cell>
          <cell r="F51">
            <v>0</v>
          </cell>
          <cell r="G51">
            <v>0</v>
          </cell>
          <cell r="H51">
            <v>2715199</v>
          </cell>
        </row>
        <row r="52">
          <cell r="A52" t="str">
            <v>15</v>
          </cell>
          <cell r="B52" t="str">
            <v/>
          </cell>
          <cell r="C52" t="str">
            <v>2</v>
          </cell>
          <cell r="D52" t="str">
            <v>Propiedades, Planta y Equipo</v>
          </cell>
          <cell r="E52">
            <v>673039893</v>
          </cell>
          <cell r="F52">
            <v>0</v>
          </cell>
          <cell r="G52">
            <v>1321443</v>
          </cell>
          <cell r="H52">
            <v>671718450</v>
          </cell>
        </row>
        <row r="53">
          <cell r="A53" t="str">
            <v>1505</v>
          </cell>
          <cell r="B53" t="str">
            <v/>
          </cell>
          <cell r="C53" t="str">
            <v>3</v>
          </cell>
          <cell r="D53" t="str">
            <v>Terrenos</v>
          </cell>
          <cell r="E53">
            <v>68121442</v>
          </cell>
          <cell r="F53">
            <v>0</v>
          </cell>
          <cell r="G53">
            <v>0</v>
          </cell>
          <cell r="H53">
            <v>68121442</v>
          </cell>
        </row>
        <row r="54">
          <cell r="A54" t="str">
            <v>150505</v>
          </cell>
          <cell r="B54" t="str">
            <v/>
          </cell>
          <cell r="C54" t="str">
            <v>4</v>
          </cell>
          <cell r="D54" t="str">
            <v>Costo Terrenos</v>
          </cell>
          <cell r="E54">
            <v>68121442</v>
          </cell>
          <cell r="F54">
            <v>0</v>
          </cell>
          <cell r="G54">
            <v>0</v>
          </cell>
          <cell r="H54">
            <v>68121442</v>
          </cell>
        </row>
        <row r="55">
          <cell r="A55" t="str">
            <v>1510</v>
          </cell>
          <cell r="B55" t="str">
            <v/>
          </cell>
          <cell r="C55" t="str">
            <v>3</v>
          </cell>
          <cell r="D55" t="str">
            <v>Edificaciones</v>
          </cell>
          <cell r="E55">
            <v>507350452</v>
          </cell>
          <cell r="F55">
            <v>0</v>
          </cell>
          <cell r="G55">
            <v>483191</v>
          </cell>
          <cell r="H55">
            <v>506867261</v>
          </cell>
        </row>
        <row r="56">
          <cell r="A56" t="str">
            <v>151005</v>
          </cell>
          <cell r="B56" t="str">
            <v/>
          </cell>
          <cell r="C56" t="str">
            <v>4</v>
          </cell>
          <cell r="D56" t="str">
            <v>Costo Edificaciones</v>
          </cell>
          <cell r="E56">
            <v>527644474</v>
          </cell>
          <cell r="F56">
            <v>0</v>
          </cell>
          <cell r="G56">
            <v>0</v>
          </cell>
          <cell r="H56">
            <v>527644474</v>
          </cell>
        </row>
        <row r="57">
          <cell r="A57" t="str">
            <v>151090</v>
          </cell>
          <cell r="B57" t="str">
            <v/>
          </cell>
          <cell r="C57" t="str">
            <v>4</v>
          </cell>
          <cell r="D57" t="str">
            <v>Depreciacion Edificaciones</v>
          </cell>
          <cell r="E57">
            <v>-20294022</v>
          </cell>
          <cell r="F57">
            <v>0</v>
          </cell>
          <cell r="G57">
            <v>483191</v>
          </cell>
          <cell r="H57">
            <v>-20777213</v>
          </cell>
        </row>
        <row r="58">
          <cell r="A58" t="str">
            <v>1520</v>
          </cell>
          <cell r="B58" t="str">
            <v/>
          </cell>
          <cell r="C58" t="str">
            <v>3</v>
          </cell>
          <cell r="D58" t="str">
            <v>Muebles y Enseres</v>
          </cell>
          <cell r="E58">
            <v>10466550</v>
          </cell>
          <cell r="F58">
            <v>0</v>
          </cell>
          <cell r="G58">
            <v>255574</v>
          </cell>
          <cell r="H58">
            <v>10210976</v>
          </cell>
        </row>
        <row r="59">
          <cell r="A59" t="str">
            <v>152005</v>
          </cell>
          <cell r="B59" t="str">
            <v/>
          </cell>
          <cell r="C59" t="str">
            <v>4</v>
          </cell>
          <cell r="D59" t="str">
            <v>Costo Muebles y Enseres</v>
          </cell>
          <cell r="E59">
            <v>46003310</v>
          </cell>
          <cell r="F59">
            <v>0</v>
          </cell>
          <cell r="G59">
            <v>0</v>
          </cell>
          <cell r="H59">
            <v>46003310</v>
          </cell>
        </row>
        <row r="60">
          <cell r="A60" t="str">
            <v>152090</v>
          </cell>
          <cell r="B60" t="str">
            <v/>
          </cell>
          <cell r="C60" t="str">
            <v>4</v>
          </cell>
          <cell r="D60" t="str">
            <v>Depreciacion Muebles y Enseres</v>
          </cell>
          <cell r="E60">
            <v>-35536760</v>
          </cell>
          <cell r="F60">
            <v>0</v>
          </cell>
          <cell r="G60">
            <v>255574</v>
          </cell>
          <cell r="H60">
            <v>-35792334</v>
          </cell>
        </row>
        <row r="61">
          <cell r="A61" t="str">
            <v>1540</v>
          </cell>
          <cell r="B61" t="str">
            <v/>
          </cell>
          <cell r="C61" t="str">
            <v>3</v>
          </cell>
          <cell r="D61" t="str">
            <v>Flota y Equipo de Transporte</v>
          </cell>
          <cell r="E61">
            <v>87101449</v>
          </cell>
          <cell r="F61">
            <v>0</v>
          </cell>
          <cell r="G61">
            <v>582678</v>
          </cell>
          <cell r="H61">
            <v>86518771</v>
          </cell>
        </row>
        <row r="62">
          <cell r="A62" t="str">
            <v>154005</v>
          </cell>
          <cell r="B62" t="str">
            <v/>
          </cell>
          <cell r="C62" t="str">
            <v>4</v>
          </cell>
          <cell r="D62" t="str">
            <v>Costo Flota y Equipo de Transporte</v>
          </cell>
          <cell r="E62">
            <v>149500000</v>
          </cell>
          <cell r="F62">
            <v>0</v>
          </cell>
          <cell r="G62">
            <v>0</v>
          </cell>
          <cell r="H62">
            <v>149500000</v>
          </cell>
        </row>
        <row r="63">
          <cell r="A63" t="str">
            <v>154090</v>
          </cell>
          <cell r="B63" t="str">
            <v/>
          </cell>
          <cell r="C63" t="str">
            <v>4</v>
          </cell>
          <cell r="D63" t="str">
            <v>Depreciacion Flota y Equipo de Transporte</v>
          </cell>
          <cell r="E63">
            <v>-62398551</v>
          </cell>
          <cell r="F63">
            <v>0</v>
          </cell>
          <cell r="G63">
            <v>582678</v>
          </cell>
          <cell r="H63">
            <v>-62981229</v>
          </cell>
        </row>
        <row r="64">
          <cell r="A64" t="str">
            <v>16</v>
          </cell>
          <cell r="B64" t="str">
            <v/>
          </cell>
          <cell r="C64" t="str">
            <v>2</v>
          </cell>
          <cell r="D64" t="str">
            <v>Propiedades de inversi¢n registradas al valor razonable con</v>
          </cell>
          <cell r="E64">
            <v>600000000</v>
          </cell>
          <cell r="F64">
            <v>0</v>
          </cell>
          <cell r="G64">
            <v>0</v>
          </cell>
          <cell r="H64">
            <v>600000000</v>
          </cell>
        </row>
        <row r="65">
          <cell r="A65" t="str">
            <v>1610</v>
          </cell>
          <cell r="B65" t="str">
            <v/>
          </cell>
          <cell r="C65" t="str">
            <v>3</v>
          </cell>
          <cell r="D65" t="str">
            <v>Propiedades de inversi¢n - Edificaciones</v>
          </cell>
          <cell r="E65">
            <v>600000000</v>
          </cell>
          <cell r="F65">
            <v>0</v>
          </cell>
          <cell r="G65">
            <v>0</v>
          </cell>
          <cell r="H65">
            <v>600000000</v>
          </cell>
        </row>
        <row r="66">
          <cell r="A66" t="str">
            <v>161005</v>
          </cell>
          <cell r="B66" t="str">
            <v/>
          </cell>
          <cell r="C66" t="str">
            <v>4</v>
          </cell>
          <cell r="D66" t="str">
            <v>Propiedades de inversi¢n - Edificaciones - Costo</v>
          </cell>
          <cell r="E66">
            <v>600000000</v>
          </cell>
          <cell r="F66">
            <v>0</v>
          </cell>
          <cell r="G66">
            <v>0</v>
          </cell>
          <cell r="H66">
            <v>600000000</v>
          </cell>
        </row>
        <row r="67">
          <cell r="A67" t="str">
            <v>18</v>
          </cell>
          <cell r="B67" t="str">
            <v/>
          </cell>
          <cell r="C67" t="str">
            <v>2</v>
          </cell>
          <cell r="D67" t="str">
            <v>Otros Activos no financieros</v>
          </cell>
          <cell r="E67">
            <v>362358241</v>
          </cell>
          <cell r="F67">
            <v>11404524</v>
          </cell>
          <cell r="G67">
            <v>0</v>
          </cell>
          <cell r="H67">
            <v>373762765</v>
          </cell>
        </row>
        <row r="68">
          <cell r="A68" t="str">
            <v>1805</v>
          </cell>
          <cell r="B68" t="str">
            <v/>
          </cell>
          <cell r="C68" t="str">
            <v>3</v>
          </cell>
          <cell r="D68" t="str">
            <v>Gastos Pagados por Anticipado</v>
          </cell>
          <cell r="E68">
            <v>1061765</v>
          </cell>
          <cell r="F68">
            <v>0</v>
          </cell>
          <cell r="G68">
            <v>0</v>
          </cell>
          <cell r="H68">
            <v>1061765</v>
          </cell>
        </row>
        <row r="69">
          <cell r="A69" t="str">
            <v>180530</v>
          </cell>
          <cell r="B69" t="str">
            <v/>
          </cell>
          <cell r="C69" t="str">
            <v>4</v>
          </cell>
          <cell r="D69" t="str">
            <v>Seguros y Fianzas</v>
          </cell>
          <cell r="E69">
            <v>1061765</v>
          </cell>
          <cell r="F69">
            <v>0</v>
          </cell>
          <cell r="G69">
            <v>0</v>
          </cell>
          <cell r="H69">
            <v>1061765</v>
          </cell>
        </row>
        <row r="70">
          <cell r="A70" t="str">
            <v>18053001</v>
          </cell>
          <cell r="B70" t="str">
            <v/>
          </cell>
          <cell r="C70" t="str">
            <v>5</v>
          </cell>
          <cell r="D70" t="str">
            <v>Seguros - Incendios</v>
          </cell>
          <cell r="E70">
            <v>458611</v>
          </cell>
          <cell r="F70">
            <v>0</v>
          </cell>
          <cell r="G70">
            <v>0</v>
          </cell>
          <cell r="H70">
            <v>458611</v>
          </cell>
        </row>
        <row r="71">
          <cell r="A71" t="str">
            <v>18053001</v>
          </cell>
          <cell r="B71" t="str">
            <v>860002180</v>
          </cell>
          <cell r="C71" t="str">
            <v>9</v>
          </cell>
          <cell r="D71" t="str">
            <v>SEGUROS COMERCIALES BOLIVAR S.A.</v>
          </cell>
          <cell r="E71">
            <v>458611</v>
          </cell>
          <cell r="F71">
            <v>0</v>
          </cell>
          <cell r="G71">
            <v>0</v>
          </cell>
          <cell r="H71">
            <v>458611</v>
          </cell>
        </row>
        <row r="72">
          <cell r="A72" t="str">
            <v>18053002</v>
          </cell>
          <cell r="B72" t="str">
            <v/>
          </cell>
          <cell r="C72" t="str">
            <v>5</v>
          </cell>
          <cell r="D72" t="str">
            <v>Seguros - Automoviles</v>
          </cell>
          <cell r="E72">
            <v>603154</v>
          </cell>
          <cell r="F72">
            <v>0</v>
          </cell>
          <cell r="G72">
            <v>0</v>
          </cell>
          <cell r="H72">
            <v>603154</v>
          </cell>
        </row>
        <row r="73">
          <cell r="A73" t="str">
            <v>18053002</v>
          </cell>
          <cell r="B73" t="str">
            <v>860002180</v>
          </cell>
          <cell r="C73" t="str">
            <v>9</v>
          </cell>
          <cell r="D73" t="str">
            <v>SEGUROS COMERCIALES BOLIVAR S.A.</v>
          </cell>
          <cell r="E73">
            <v>603154</v>
          </cell>
          <cell r="F73">
            <v>0</v>
          </cell>
          <cell r="G73">
            <v>0</v>
          </cell>
          <cell r="H73">
            <v>603154</v>
          </cell>
        </row>
        <row r="74">
          <cell r="A74" t="str">
            <v>1830</v>
          </cell>
          <cell r="B74" t="str">
            <v/>
          </cell>
          <cell r="C74" t="str">
            <v>3</v>
          </cell>
          <cell r="D74" t="str">
            <v>Activos por impuestos diferidos</v>
          </cell>
          <cell r="E74">
            <v>361296476</v>
          </cell>
          <cell r="F74">
            <v>11404524</v>
          </cell>
          <cell r="G74">
            <v>0</v>
          </cell>
          <cell r="H74">
            <v>372701000</v>
          </cell>
        </row>
        <row r="75">
          <cell r="A75" t="str">
            <v>183005</v>
          </cell>
          <cell r="B75" t="str">
            <v/>
          </cell>
          <cell r="C75" t="str">
            <v>4</v>
          </cell>
          <cell r="D75" t="str">
            <v>Impuesto de renta diferido</v>
          </cell>
          <cell r="E75">
            <v>361296476</v>
          </cell>
          <cell r="F75">
            <v>11404524</v>
          </cell>
          <cell r="G75">
            <v>0</v>
          </cell>
          <cell r="H75">
            <v>372701000</v>
          </cell>
        </row>
        <row r="76">
          <cell r="A76" t="str">
            <v>18300515</v>
          </cell>
          <cell r="B76" t="str">
            <v/>
          </cell>
          <cell r="C76" t="str">
            <v>5</v>
          </cell>
          <cell r="D76" t="str">
            <v>Impuesto de renta diferido - Perdidas fiscales</v>
          </cell>
          <cell r="E76">
            <v>354575143</v>
          </cell>
          <cell r="F76">
            <v>11320524</v>
          </cell>
          <cell r="G76">
            <v>0</v>
          </cell>
          <cell r="H76">
            <v>365895667</v>
          </cell>
        </row>
        <row r="77">
          <cell r="A77" t="str">
            <v>18300520</v>
          </cell>
          <cell r="B77" t="str">
            <v/>
          </cell>
          <cell r="C77" t="str">
            <v>5</v>
          </cell>
          <cell r="D77" t="str">
            <v>Impuesto de renta diferido - Renta presuntiva</v>
          </cell>
          <cell r="E77">
            <v>6721333</v>
          </cell>
          <cell r="F77">
            <v>84000</v>
          </cell>
          <cell r="G77">
            <v>0</v>
          </cell>
          <cell r="H77">
            <v>6805333</v>
          </cell>
        </row>
        <row r="78">
          <cell r="A78" t="str">
            <v>2</v>
          </cell>
          <cell r="B78" t="str">
            <v/>
          </cell>
          <cell r="C78" t="str">
            <v>1</v>
          </cell>
          <cell r="D78" t="str">
            <v>PASIVO</v>
          </cell>
          <cell r="E78">
            <v>1008209963</v>
          </cell>
          <cell r="F78">
            <v>16906954</v>
          </cell>
          <cell r="G78">
            <v>32893134</v>
          </cell>
          <cell r="H78">
            <v>1024196143</v>
          </cell>
        </row>
        <row r="79">
          <cell r="A79" t="str">
            <v>22</v>
          </cell>
          <cell r="B79" t="str">
            <v/>
          </cell>
          <cell r="C79" t="str">
            <v>2</v>
          </cell>
          <cell r="D79" t="str">
            <v>Proveedores y Cuentas por Pagar</v>
          </cell>
          <cell r="E79">
            <v>920887829</v>
          </cell>
          <cell r="F79">
            <v>16275552</v>
          </cell>
          <cell r="G79">
            <v>29283280</v>
          </cell>
          <cell r="H79">
            <v>933895557</v>
          </cell>
        </row>
        <row r="80">
          <cell r="A80" t="str">
            <v>2210</v>
          </cell>
          <cell r="B80" t="str">
            <v/>
          </cell>
          <cell r="C80" t="str">
            <v>3</v>
          </cell>
          <cell r="D80" t="str">
            <v>Costos y gastos por pagar</v>
          </cell>
          <cell r="E80">
            <v>1991152</v>
          </cell>
          <cell r="F80">
            <v>1991152</v>
          </cell>
          <cell r="G80">
            <v>1946180</v>
          </cell>
          <cell r="H80">
            <v>1946180</v>
          </cell>
        </row>
        <row r="81">
          <cell r="A81" t="str">
            <v>221005</v>
          </cell>
          <cell r="B81" t="str">
            <v/>
          </cell>
          <cell r="C81" t="str">
            <v>4</v>
          </cell>
          <cell r="D81" t="str">
            <v>Honorarios</v>
          </cell>
          <cell r="E81">
            <v>1592480</v>
          </cell>
          <cell r="F81">
            <v>1592480</v>
          </cell>
          <cell r="G81">
            <v>1592480</v>
          </cell>
          <cell r="H81">
            <v>1592480</v>
          </cell>
        </row>
        <row r="82">
          <cell r="A82" t="str">
            <v>221005</v>
          </cell>
          <cell r="B82" t="str">
            <v>900233925</v>
          </cell>
          <cell r="C82" t="str">
            <v>4</v>
          </cell>
          <cell r="D82" t="str">
            <v>ASCENCIO JIMENEZ ASESORES LTDA</v>
          </cell>
          <cell r="E82">
            <v>1592480</v>
          </cell>
          <cell r="F82">
            <v>1592480</v>
          </cell>
          <cell r="G82">
            <v>1592480</v>
          </cell>
          <cell r="H82">
            <v>1592480</v>
          </cell>
        </row>
        <row r="83">
          <cell r="A83" t="str">
            <v>221020</v>
          </cell>
          <cell r="B83" t="str">
            <v/>
          </cell>
          <cell r="C83" t="str">
            <v>4</v>
          </cell>
          <cell r="D83" t="str">
            <v>Servicios p£blicos</v>
          </cell>
          <cell r="E83">
            <v>398672</v>
          </cell>
          <cell r="F83">
            <v>398672</v>
          </cell>
          <cell r="G83">
            <v>353700</v>
          </cell>
          <cell r="H83">
            <v>353700</v>
          </cell>
        </row>
        <row r="84">
          <cell r="A84" t="str">
            <v>221020</v>
          </cell>
          <cell r="B84" t="str">
            <v>800153993</v>
          </cell>
          <cell r="C84" t="str">
            <v>9</v>
          </cell>
          <cell r="D84" t="str">
            <v>COMUNICACION CELULAR S A COMCEL S A</v>
          </cell>
          <cell r="E84">
            <v>348672</v>
          </cell>
          <cell r="F84">
            <v>348672</v>
          </cell>
          <cell r="G84">
            <v>353700</v>
          </cell>
          <cell r="H84">
            <v>353700</v>
          </cell>
        </row>
        <row r="85">
          <cell r="A85" t="str">
            <v>221020</v>
          </cell>
          <cell r="B85" t="str">
            <v>899999094</v>
          </cell>
          <cell r="C85" t="str">
            <v>9</v>
          </cell>
          <cell r="D85" t="str">
            <v>EMPRESA DE ACUEDUCTO, ALCANTARILLADO Y ASEO DE BOGOTA ESP</v>
          </cell>
          <cell r="E85">
            <v>50000</v>
          </cell>
          <cell r="F85">
            <v>50000</v>
          </cell>
          <cell r="G85">
            <v>0</v>
          </cell>
          <cell r="H85">
            <v>0</v>
          </cell>
        </row>
        <row r="86">
          <cell r="A86" t="str">
            <v>2215</v>
          </cell>
          <cell r="B86" t="str">
            <v/>
          </cell>
          <cell r="C86" t="str">
            <v>3</v>
          </cell>
          <cell r="D86" t="str">
            <v>Retenciones y aportes de nomina</v>
          </cell>
          <cell r="E86">
            <v>1935800</v>
          </cell>
          <cell r="F86">
            <v>1935800</v>
          </cell>
          <cell r="G86">
            <v>1935800</v>
          </cell>
          <cell r="H86">
            <v>1935800</v>
          </cell>
        </row>
        <row r="87">
          <cell r="A87" t="str">
            <v>221505</v>
          </cell>
          <cell r="B87" t="str">
            <v/>
          </cell>
          <cell r="C87" t="str">
            <v>4</v>
          </cell>
          <cell r="D87" t="str">
            <v>Aportes a entidades promotoras de salud, EPS</v>
          </cell>
          <cell r="E87">
            <v>387200</v>
          </cell>
          <cell r="F87">
            <v>387200</v>
          </cell>
          <cell r="G87">
            <v>387200</v>
          </cell>
          <cell r="H87">
            <v>387200</v>
          </cell>
        </row>
        <row r="88">
          <cell r="A88" t="str">
            <v>221505</v>
          </cell>
          <cell r="B88" t="str">
            <v>800088702</v>
          </cell>
          <cell r="C88" t="str">
            <v>9</v>
          </cell>
          <cell r="D88" t="str">
            <v>EPS Y MEDICINA PREPAGADA SURAMERICANA S. A</v>
          </cell>
          <cell r="E88">
            <v>74900</v>
          </cell>
          <cell r="F88">
            <v>74900</v>
          </cell>
          <cell r="G88">
            <v>74900</v>
          </cell>
          <cell r="H88">
            <v>74900</v>
          </cell>
        </row>
        <row r="89">
          <cell r="A89" t="str">
            <v>221505</v>
          </cell>
          <cell r="B89" t="str">
            <v>800130907</v>
          </cell>
          <cell r="C89" t="str">
            <v>9</v>
          </cell>
          <cell r="D89" t="str">
            <v>SALUD TOTAL ENTIDAD PROMOTORA DE SALUD DEL REGIMEN CONTRIBUT</v>
          </cell>
          <cell r="E89">
            <v>100000</v>
          </cell>
          <cell r="F89">
            <v>100000</v>
          </cell>
          <cell r="G89">
            <v>100000</v>
          </cell>
          <cell r="H89">
            <v>100000</v>
          </cell>
        </row>
        <row r="90">
          <cell r="A90" t="str">
            <v>221505</v>
          </cell>
          <cell r="B90" t="str">
            <v>800251440</v>
          </cell>
          <cell r="C90" t="str">
            <v>9</v>
          </cell>
          <cell r="D90" t="str">
            <v>ENTIDAD PROMOTORA DE SALUD SANITAS S A</v>
          </cell>
          <cell r="E90">
            <v>40000</v>
          </cell>
          <cell r="F90">
            <v>40000</v>
          </cell>
          <cell r="G90">
            <v>40000</v>
          </cell>
          <cell r="H90">
            <v>40000</v>
          </cell>
        </row>
        <row r="91">
          <cell r="A91" t="str">
            <v>221505</v>
          </cell>
          <cell r="B91" t="str">
            <v>830003564</v>
          </cell>
          <cell r="C91" t="str">
            <v>9</v>
          </cell>
          <cell r="D91" t="str">
            <v>ENTIDAD PROMOTORA DE SALUD FAMISANAR LTDA CAFAM COLSUBSIDIO</v>
          </cell>
          <cell r="E91">
            <v>110500</v>
          </cell>
          <cell r="F91">
            <v>110500</v>
          </cell>
          <cell r="G91">
            <v>110500</v>
          </cell>
          <cell r="H91">
            <v>110500</v>
          </cell>
        </row>
        <row r="92">
          <cell r="A92" t="str">
            <v>221505</v>
          </cell>
          <cell r="B92" t="str">
            <v>860066942</v>
          </cell>
          <cell r="C92" t="str">
            <v>9</v>
          </cell>
          <cell r="D92" t="str">
            <v>CAJA DE COMPENSACION FAMILIAR COMPENSAR</v>
          </cell>
          <cell r="E92">
            <v>61800</v>
          </cell>
          <cell r="F92">
            <v>61800</v>
          </cell>
          <cell r="G92">
            <v>61800</v>
          </cell>
          <cell r="H92">
            <v>61800</v>
          </cell>
        </row>
        <row r="93">
          <cell r="A93" t="str">
            <v>221510</v>
          </cell>
          <cell r="B93" t="str">
            <v/>
          </cell>
          <cell r="C93" t="str">
            <v>4</v>
          </cell>
          <cell r="D93" t="str">
            <v>Fondos de pensiones</v>
          </cell>
          <cell r="E93">
            <v>1023000</v>
          </cell>
          <cell r="F93">
            <v>1023000</v>
          </cell>
          <cell r="G93">
            <v>1023000</v>
          </cell>
          <cell r="H93">
            <v>1023000</v>
          </cell>
        </row>
        <row r="94">
          <cell r="A94" t="str">
            <v>221510</v>
          </cell>
          <cell r="B94" t="str">
            <v>900336004</v>
          </cell>
          <cell r="C94" t="str">
            <v>9</v>
          </cell>
          <cell r="D94" t="str">
            <v>ADMINISTRADORA COLOMBIANA DE PENSIONES COLPENSIONES</v>
          </cell>
          <cell r="E94">
            <v>1023000</v>
          </cell>
          <cell r="F94">
            <v>1023000</v>
          </cell>
          <cell r="G94">
            <v>1023000</v>
          </cell>
          <cell r="H94">
            <v>1023000</v>
          </cell>
        </row>
        <row r="95">
          <cell r="A95" t="str">
            <v>221515</v>
          </cell>
          <cell r="B95" t="str">
            <v/>
          </cell>
          <cell r="C95" t="str">
            <v>4</v>
          </cell>
          <cell r="D95" t="str">
            <v>Aportes a administradoras de riesgos profesionales, ARL</v>
          </cell>
          <cell r="E95">
            <v>138400</v>
          </cell>
          <cell r="F95">
            <v>138400</v>
          </cell>
          <cell r="G95">
            <v>138400</v>
          </cell>
          <cell r="H95">
            <v>138400</v>
          </cell>
        </row>
        <row r="96">
          <cell r="A96" t="str">
            <v>221515</v>
          </cell>
          <cell r="B96" t="str">
            <v>860002183</v>
          </cell>
          <cell r="C96" t="str">
            <v>9</v>
          </cell>
          <cell r="D96" t="str">
            <v>SEGUROS DE VIDA COLPATRIA S.A.</v>
          </cell>
          <cell r="E96">
            <v>138400</v>
          </cell>
          <cell r="F96">
            <v>138400</v>
          </cell>
          <cell r="G96">
            <v>138400</v>
          </cell>
          <cell r="H96">
            <v>138400</v>
          </cell>
        </row>
        <row r="97">
          <cell r="A97" t="str">
            <v>221520</v>
          </cell>
          <cell r="B97" t="str">
            <v/>
          </cell>
          <cell r="C97" t="str">
            <v>4</v>
          </cell>
          <cell r="D97" t="str">
            <v>Aportes al ICBF, SENA y cajas de compensaci¢n</v>
          </cell>
          <cell r="E97">
            <v>387200</v>
          </cell>
          <cell r="F97">
            <v>387200</v>
          </cell>
          <cell r="G97">
            <v>387200</v>
          </cell>
          <cell r="H97">
            <v>387200</v>
          </cell>
        </row>
        <row r="98">
          <cell r="A98" t="str">
            <v>221520</v>
          </cell>
          <cell r="B98" t="str">
            <v>860013570</v>
          </cell>
          <cell r="C98" t="str">
            <v>9</v>
          </cell>
          <cell r="D98" t="str">
            <v>CAJA DE COMPENSACION FAMILIAR CAFAM</v>
          </cell>
          <cell r="E98">
            <v>387200</v>
          </cell>
          <cell r="F98">
            <v>387200</v>
          </cell>
          <cell r="G98">
            <v>387200</v>
          </cell>
          <cell r="H98">
            <v>387200</v>
          </cell>
        </row>
        <row r="99">
          <cell r="A99" t="str">
            <v>2235</v>
          </cell>
          <cell r="B99" t="str">
            <v/>
          </cell>
          <cell r="C99" t="str">
            <v>3</v>
          </cell>
          <cell r="D99" t="str">
            <v>Obligaciones Laborales</v>
          </cell>
          <cell r="E99">
            <v>4097629</v>
          </cell>
          <cell r="F99">
            <v>12348600</v>
          </cell>
          <cell r="G99">
            <v>11506300</v>
          </cell>
          <cell r="H99">
            <v>3255329</v>
          </cell>
        </row>
        <row r="100">
          <cell r="A100" t="str">
            <v>223505</v>
          </cell>
          <cell r="B100" t="str">
            <v/>
          </cell>
          <cell r="C100" t="str">
            <v>4</v>
          </cell>
          <cell r="D100" t="str">
            <v>Salarios por pagar</v>
          </cell>
          <cell r="E100">
            <v>4097629</v>
          </cell>
          <cell r="F100">
            <v>12348600</v>
          </cell>
          <cell r="G100">
            <v>11506300</v>
          </cell>
          <cell r="H100">
            <v>3255329</v>
          </cell>
        </row>
        <row r="101">
          <cell r="A101" t="str">
            <v>2280</v>
          </cell>
          <cell r="B101" t="str">
            <v/>
          </cell>
          <cell r="C101" t="str">
            <v>3</v>
          </cell>
          <cell r="D101" t="str">
            <v>Cuentas por pagar a entidades relacionadas.(No Corriente)</v>
          </cell>
          <cell r="E101">
            <v>912863248</v>
          </cell>
          <cell r="F101">
            <v>0</v>
          </cell>
          <cell r="G101">
            <v>13895000</v>
          </cell>
          <cell r="H101">
            <v>926758248</v>
          </cell>
        </row>
        <row r="102">
          <cell r="A102" t="str">
            <v>228025</v>
          </cell>
          <cell r="B102" t="str">
            <v/>
          </cell>
          <cell r="C102" t="str">
            <v>4</v>
          </cell>
          <cell r="D102" t="str">
            <v>Deudas con accionistas o socios</v>
          </cell>
          <cell r="E102">
            <v>912863248</v>
          </cell>
          <cell r="F102">
            <v>0</v>
          </cell>
          <cell r="G102">
            <v>13895000</v>
          </cell>
          <cell r="H102">
            <v>926758248</v>
          </cell>
        </row>
        <row r="103">
          <cell r="A103" t="str">
            <v>228025</v>
          </cell>
          <cell r="B103" t="str">
            <v>17185602</v>
          </cell>
          <cell r="C103" t="str">
            <v>9</v>
          </cell>
          <cell r="D103" t="str">
            <v>CARRASCO ROJAS BERNARDO</v>
          </cell>
          <cell r="E103">
            <v>330866019</v>
          </cell>
          <cell r="F103">
            <v>0</v>
          </cell>
          <cell r="G103">
            <v>4900000</v>
          </cell>
          <cell r="H103">
            <v>335766019</v>
          </cell>
        </row>
        <row r="104">
          <cell r="A104" t="str">
            <v>228025</v>
          </cell>
          <cell r="B104" t="str">
            <v>41493770</v>
          </cell>
          <cell r="C104" t="str">
            <v>9</v>
          </cell>
          <cell r="D104" t="str">
            <v>GONZALEZ DE CARRASCO MARIA EDNA</v>
          </cell>
          <cell r="E104">
            <v>581997229</v>
          </cell>
          <cell r="F104">
            <v>0</v>
          </cell>
          <cell r="G104">
            <v>8995000</v>
          </cell>
          <cell r="H104">
            <v>590992229</v>
          </cell>
        </row>
        <row r="105">
          <cell r="A105" t="str">
            <v>23</v>
          </cell>
          <cell r="B105" t="str">
            <v/>
          </cell>
          <cell r="C105" t="str">
            <v>2</v>
          </cell>
          <cell r="D105" t="str">
            <v>Pasivos por retenciones en la fuente. (Corriente)</v>
          </cell>
          <cell r="E105">
            <v>219676</v>
          </cell>
          <cell r="F105">
            <v>219676</v>
          </cell>
          <cell r="G105">
            <v>176092</v>
          </cell>
          <cell r="H105">
            <v>176092</v>
          </cell>
        </row>
        <row r="106">
          <cell r="A106" t="str">
            <v>2305</v>
          </cell>
          <cell r="B106" t="str">
            <v/>
          </cell>
          <cell r="C106" t="str">
            <v>3</v>
          </cell>
          <cell r="D106" t="str">
            <v>Retenci¢n en la fuente</v>
          </cell>
          <cell r="E106">
            <v>197236</v>
          </cell>
          <cell r="F106">
            <v>197236</v>
          </cell>
          <cell r="G106">
            <v>165001</v>
          </cell>
          <cell r="H106">
            <v>165001</v>
          </cell>
        </row>
        <row r="107">
          <cell r="A107" t="str">
            <v>230515</v>
          </cell>
          <cell r="B107" t="str">
            <v/>
          </cell>
          <cell r="C107" t="str">
            <v>4</v>
          </cell>
          <cell r="D107" t="str">
            <v>Retencion - Honorarios</v>
          </cell>
          <cell r="E107">
            <v>161351</v>
          </cell>
          <cell r="F107">
            <v>161351</v>
          </cell>
          <cell r="G107">
            <v>163240</v>
          </cell>
          <cell r="H107">
            <v>163240</v>
          </cell>
        </row>
        <row r="108">
          <cell r="A108" t="str">
            <v>23051511</v>
          </cell>
          <cell r="B108" t="str">
            <v/>
          </cell>
          <cell r="C108" t="str">
            <v>5</v>
          </cell>
          <cell r="D108" t="str">
            <v>Retencion - Honorarios - 11% Recaudada</v>
          </cell>
          <cell r="E108">
            <v>979440</v>
          </cell>
          <cell r="F108">
            <v>0</v>
          </cell>
          <cell r="G108">
            <v>163240</v>
          </cell>
          <cell r="H108">
            <v>1142680</v>
          </cell>
        </row>
        <row r="109">
          <cell r="A109" t="str">
            <v>23051595</v>
          </cell>
          <cell r="B109" t="str">
            <v/>
          </cell>
          <cell r="C109" t="str">
            <v>5</v>
          </cell>
          <cell r="D109" t="str">
            <v>Retencion - Honorarios - Pagos DIAN</v>
          </cell>
          <cell r="E109">
            <v>-818089</v>
          </cell>
          <cell r="F109">
            <v>161351</v>
          </cell>
          <cell r="G109">
            <v>0</v>
          </cell>
          <cell r="H109">
            <v>-979440</v>
          </cell>
        </row>
        <row r="110">
          <cell r="A110" t="str">
            <v>230525</v>
          </cell>
          <cell r="B110" t="str">
            <v/>
          </cell>
          <cell r="C110" t="str">
            <v>4</v>
          </cell>
          <cell r="D110" t="str">
            <v>Retencion - Servicios</v>
          </cell>
          <cell r="E110">
            <v>3678</v>
          </cell>
          <cell r="F110">
            <v>3678</v>
          </cell>
          <cell r="G110">
            <v>1761</v>
          </cell>
          <cell r="H110">
            <v>1761</v>
          </cell>
        </row>
        <row r="111">
          <cell r="A111" t="str">
            <v>23052520</v>
          </cell>
          <cell r="B111" t="str">
            <v/>
          </cell>
          <cell r="C111" t="str">
            <v>5</v>
          </cell>
          <cell r="D111" t="str">
            <v>Retencion - Servicios - 2% Recaudada</v>
          </cell>
          <cell r="E111">
            <v>9900</v>
          </cell>
          <cell r="F111">
            <v>0</v>
          </cell>
          <cell r="G111">
            <v>1761</v>
          </cell>
          <cell r="H111">
            <v>11661</v>
          </cell>
        </row>
        <row r="112">
          <cell r="A112" t="str">
            <v>23052595</v>
          </cell>
          <cell r="B112" t="str">
            <v/>
          </cell>
          <cell r="C112" t="str">
            <v>5</v>
          </cell>
          <cell r="D112" t="str">
            <v>Retencion - Servicios - Pagos DIAN</v>
          </cell>
          <cell r="E112">
            <v>-6222</v>
          </cell>
          <cell r="F112">
            <v>3678</v>
          </cell>
          <cell r="G112">
            <v>0</v>
          </cell>
          <cell r="H112">
            <v>-9900</v>
          </cell>
        </row>
        <row r="113">
          <cell r="A113" t="str">
            <v>230575</v>
          </cell>
          <cell r="B113" t="str">
            <v/>
          </cell>
          <cell r="C113" t="str">
            <v>4</v>
          </cell>
          <cell r="D113" t="str">
            <v>Autoretencion Renta</v>
          </cell>
          <cell r="E113">
            <v>32207</v>
          </cell>
          <cell r="F113">
            <v>32207</v>
          </cell>
          <cell r="G113">
            <v>0</v>
          </cell>
          <cell r="H113">
            <v>0</v>
          </cell>
        </row>
        <row r="114">
          <cell r="A114" t="str">
            <v>23057508</v>
          </cell>
          <cell r="B114" t="str">
            <v/>
          </cell>
          <cell r="C114" t="str">
            <v>5</v>
          </cell>
          <cell r="D114" t="str">
            <v>Autoretencion Renta - 0,8%</v>
          </cell>
          <cell r="E114">
            <v>132750</v>
          </cell>
          <cell r="F114">
            <v>0</v>
          </cell>
          <cell r="G114">
            <v>0</v>
          </cell>
          <cell r="H114">
            <v>132750</v>
          </cell>
        </row>
        <row r="115">
          <cell r="A115" t="str">
            <v>23057595</v>
          </cell>
          <cell r="B115" t="str">
            <v/>
          </cell>
          <cell r="C115" t="str">
            <v>5</v>
          </cell>
          <cell r="D115" t="str">
            <v>Autoretencion Renta - Pagos DIAN</v>
          </cell>
          <cell r="E115">
            <v>-100543</v>
          </cell>
          <cell r="F115">
            <v>32207</v>
          </cell>
          <cell r="G115">
            <v>0</v>
          </cell>
          <cell r="H115">
            <v>-132750</v>
          </cell>
        </row>
        <row r="116">
          <cell r="A116" t="str">
            <v>2340</v>
          </cell>
          <cell r="B116" t="str">
            <v/>
          </cell>
          <cell r="C116" t="str">
            <v>3</v>
          </cell>
          <cell r="D116" t="str">
            <v>Retencion en la fuente - ICA</v>
          </cell>
          <cell r="E116">
            <v>22440</v>
          </cell>
          <cell r="F116">
            <v>22440</v>
          </cell>
          <cell r="G116">
            <v>11091</v>
          </cell>
          <cell r="H116">
            <v>11091</v>
          </cell>
        </row>
        <row r="117">
          <cell r="A117" t="str">
            <v>234006</v>
          </cell>
          <cell r="B117" t="str">
            <v/>
          </cell>
          <cell r="C117" t="str">
            <v>4</v>
          </cell>
          <cell r="D117" t="str">
            <v>Retencion en la fuente - ICA - 6.9 x mil - Recaudada</v>
          </cell>
          <cell r="E117">
            <v>61440</v>
          </cell>
          <cell r="F117">
            <v>0</v>
          </cell>
          <cell r="G117">
            <v>10240</v>
          </cell>
          <cell r="H117">
            <v>71680</v>
          </cell>
        </row>
        <row r="118">
          <cell r="A118" t="str">
            <v>234009</v>
          </cell>
          <cell r="B118" t="str">
            <v/>
          </cell>
          <cell r="C118" t="str">
            <v>4</v>
          </cell>
          <cell r="D118" t="str">
            <v>Retencion en la fuente - ICA - 9.66 x mil - Recaudada</v>
          </cell>
          <cell r="E118">
            <v>4784</v>
          </cell>
          <cell r="F118">
            <v>0</v>
          </cell>
          <cell r="G118">
            <v>851</v>
          </cell>
          <cell r="H118">
            <v>5635</v>
          </cell>
        </row>
        <row r="119">
          <cell r="A119" t="str">
            <v>234095</v>
          </cell>
          <cell r="B119" t="str">
            <v/>
          </cell>
          <cell r="C119" t="str">
            <v>4</v>
          </cell>
          <cell r="D119" t="str">
            <v>Retencion en la fuente - ICA - Pagos a tesorer¡a municipal</v>
          </cell>
          <cell r="E119">
            <v>-43784</v>
          </cell>
          <cell r="F119">
            <v>22440</v>
          </cell>
          <cell r="G119">
            <v>0</v>
          </cell>
          <cell r="H119">
            <v>-66224</v>
          </cell>
        </row>
        <row r="120">
          <cell r="A120" t="str">
            <v>24</v>
          </cell>
          <cell r="B120" t="str">
            <v/>
          </cell>
          <cell r="C120" t="str">
            <v>2</v>
          </cell>
          <cell r="D120" t="str">
            <v>Impuestos por pagar</v>
          </cell>
          <cell r="E120">
            <v>-21379</v>
          </cell>
          <cell r="F120">
            <v>411393</v>
          </cell>
          <cell r="G120">
            <v>10737</v>
          </cell>
          <cell r="H120">
            <v>-422035</v>
          </cell>
        </row>
        <row r="121">
          <cell r="A121" t="str">
            <v>2410</v>
          </cell>
          <cell r="B121" t="str">
            <v/>
          </cell>
          <cell r="C121" t="str">
            <v>3</v>
          </cell>
          <cell r="D121" t="str">
            <v>Impuesto sobre las ventas por pagar - IVA</v>
          </cell>
          <cell r="E121">
            <v>-91467</v>
          </cell>
          <cell r="F121">
            <v>411393</v>
          </cell>
          <cell r="G121">
            <v>0</v>
          </cell>
          <cell r="H121">
            <v>-502860</v>
          </cell>
        </row>
        <row r="122">
          <cell r="A122" t="str">
            <v>241005</v>
          </cell>
          <cell r="B122" t="str">
            <v/>
          </cell>
          <cell r="C122" t="str">
            <v>4</v>
          </cell>
          <cell r="D122" t="str">
            <v>IVA recaudado</v>
          </cell>
          <cell r="E122">
            <v>3040000</v>
          </cell>
          <cell r="F122">
            <v>0</v>
          </cell>
          <cell r="G122">
            <v>0</v>
          </cell>
          <cell r="H122">
            <v>3040000</v>
          </cell>
        </row>
        <row r="123">
          <cell r="A123" t="str">
            <v>24100519</v>
          </cell>
          <cell r="B123" t="str">
            <v/>
          </cell>
          <cell r="C123" t="str">
            <v>5</v>
          </cell>
          <cell r="D123" t="str">
            <v>IVA recaudado -19%</v>
          </cell>
          <cell r="E123">
            <v>3040000</v>
          </cell>
          <cell r="F123">
            <v>0</v>
          </cell>
          <cell r="G123">
            <v>0</v>
          </cell>
          <cell r="H123">
            <v>3040000</v>
          </cell>
        </row>
        <row r="124">
          <cell r="A124" t="str">
            <v>241020</v>
          </cell>
          <cell r="B124" t="str">
            <v/>
          </cell>
          <cell r="C124" t="str">
            <v>4</v>
          </cell>
          <cell r="D124" t="str">
            <v>IVA descontable</v>
          </cell>
          <cell r="E124">
            <v>-3343666</v>
          </cell>
          <cell r="F124">
            <v>411393</v>
          </cell>
          <cell r="G124">
            <v>0</v>
          </cell>
          <cell r="H124">
            <v>-3755059</v>
          </cell>
        </row>
        <row r="125">
          <cell r="A125" t="str">
            <v>24102029</v>
          </cell>
          <cell r="B125" t="str">
            <v/>
          </cell>
          <cell r="C125" t="str">
            <v>6</v>
          </cell>
          <cell r="D125" t="str">
            <v>IVA descontable - Servicios 19%</v>
          </cell>
          <cell r="E125">
            <v>-3343666</v>
          </cell>
          <cell r="F125">
            <v>411393</v>
          </cell>
          <cell r="G125">
            <v>0</v>
          </cell>
          <cell r="H125">
            <v>-3755059</v>
          </cell>
        </row>
        <row r="126">
          <cell r="A126" t="str">
            <v>241030</v>
          </cell>
          <cell r="B126" t="str">
            <v/>
          </cell>
          <cell r="C126" t="str">
            <v>4</v>
          </cell>
          <cell r="D126" t="str">
            <v>IVA retenido por terceros</v>
          </cell>
          <cell r="E126">
            <v>-456000</v>
          </cell>
          <cell r="F126">
            <v>0</v>
          </cell>
          <cell r="G126">
            <v>0</v>
          </cell>
          <cell r="H126">
            <v>-456000</v>
          </cell>
        </row>
        <row r="127">
          <cell r="A127" t="str">
            <v>24103024</v>
          </cell>
          <cell r="B127" t="str">
            <v/>
          </cell>
          <cell r="C127" t="str">
            <v>5</v>
          </cell>
          <cell r="D127" t="str">
            <v>IVA retenido por terceros 15%</v>
          </cell>
          <cell r="E127">
            <v>-456000</v>
          </cell>
          <cell r="F127">
            <v>0</v>
          </cell>
          <cell r="G127">
            <v>0</v>
          </cell>
          <cell r="H127">
            <v>-456000</v>
          </cell>
        </row>
        <row r="128">
          <cell r="A128" t="str">
            <v>241096</v>
          </cell>
          <cell r="B128" t="str">
            <v/>
          </cell>
          <cell r="C128" t="str">
            <v>4</v>
          </cell>
          <cell r="D128" t="str">
            <v>IVA - Reclasificaciones de saldos</v>
          </cell>
          <cell r="E128">
            <v>668199</v>
          </cell>
          <cell r="F128">
            <v>0</v>
          </cell>
          <cell r="G128">
            <v>0</v>
          </cell>
          <cell r="H128">
            <v>668199</v>
          </cell>
        </row>
        <row r="129">
          <cell r="A129" t="str">
            <v>2415</v>
          </cell>
          <cell r="B129" t="str">
            <v/>
          </cell>
          <cell r="C129" t="str">
            <v>3</v>
          </cell>
          <cell r="D129" t="str">
            <v>De industria y comercio - ICA</v>
          </cell>
          <cell r="E129">
            <v>70088</v>
          </cell>
          <cell r="F129">
            <v>0</v>
          </cell>
          <cell r="G129">
            <v>10737</v>
          </cell>
          <cell r="H129">
            <v>80825</v>
          </cell>
        </row>
        <row r="130">
          <cell r="A130" t="str">
            <v>241505</v>
          </cell>
          <cell r="B130" t="str">
            <v/>
          </cell>
          <cell r="C130" t="str">
            <v>4</v>
          </cell>
          <cell r="D130" t="str">
            <v>ICA causado sobre ingresos</v>
          </cell>
          <cell r="E130">
            <v>180488</v>
          </cell>
          <cell r="F130">
            <v>0</v>
          </cell>
          <cell r="G130">
            <v>10737</v>
          </cell>
          <cell r="H130">
            <v>191225</v>
          </cell>
        </row>
        <row r="131">
          <cell r="A131" t="str">
            <v>24150506</v>
          </cell>
          <cell r="B131" t="str">
            <v/>
          </cell>
          <cell r="C131" t="str">
            <v>5</v>
          </cell>
          <cell r="D131" t="str">
            <v>ICA causado sobre ingresos - 0.69%</v>
          </cell>
          <cell r="E131">
            <v>110400</v>
          </cell>
          <cell r="F131">
            <v>0</v>
          </cell>
          <cell r="G131">
            <v>0</v>
          </cell>
          <cell r="H131">
            <v>110400</v>
          </cell>
        </row>
        <row r="132">
          <cell r="A132" t="str">
            <v>24150509</v>
          </cell>
          <cell r="B132" t="str">
            <v/>
          </cell>
          <cell r="C132" t="str">
            <v>5</v>
          </cell>
          <cell r="D132" t="str">
            <v>ICA causado sobre ingresos - 0.966%</v>
          </cell>
          <cell r="E132">
            <v>70088</v>
          </cell>
          <cell r="F132">
            <v>0</v>
          </cell>
          <cell r="G132">
            <v>10737</v>
          </cell>
          <cell r="H132">
            <v>80825</v>
          </cell>
        </row>
        <row r="133">
          <cell r="A133" t="str">
            <v>241530</v>
          </cell>
          <cell r="B133" t="str">
            <v/>
          </cell>
          <cell r="C133" t="str">
            <v>4</v>
          </cell>
          <cell r="D133" t="str">
            <v>ICA  retenido por terceros</v>
          </cell>
          <cell r="E133">
            <v>-110400</v>
          </cell>
          <cell r="F133">
            <v>0</v>
          </cell>
          <cell r="G133">
            <v>0</v>
          </cell>
          <cell r="H133">
            <v>-110400</v>
          </cell>
        </row>
        <row r="134">
          <cell r="A134" t="str">
            <v>24153006</v>
          </cell>
          <cell r="B134" t="str">
            <v/>
          </cell>
          <cell r="C134" t="str">
            <v>5</v>
          </cell>
          <cell r="D134" t="str">
            <v>ICA  retenido por terceros - 0.69%</v>
          </cell>
          <cell r="E134">
            <v>-110400</v>
          </cell>
          <cell r="F134">
            <v>0</v>
          </cell>
          <cell r="G134">
            <v>0</v>
          </cell>
          <cell r="H134">
            <v>-110400</v>
          </cell>
        </row>
        <row r="135">
          <cell r="A135" t="str">
            <v>25</v>
          </cell>
          <cell r="B135" t="str">
            <v/>
          </cell>
          <cell r="C135" t="str">
            <v>2</v>
          </cell>
          <cell r="D135" t="str">
            <v>Pasivos por impuestos diferidos</v>
          </cell>
          <cell r="E135">
            <v>77516184</v>
          </cell>
          <cell r="F135">
            <v>0</v>
          </cell>
          <cell r="G135">
            <v>972227</v>
          </cell>
          <cell r="H135">
            <v>78488411</v>
          </cell>
        </row>
        <row r="136">
          <cell r="A136" t="str">
            <v>2505</v>
          </cell>
          <cell r="B136" t="str">
            <v/>
          </cell>
          <cell r="C136" t="str">
            <v>3</v>
          </cell>
          <cell r="D136" t="str">
            <v>Impuesto de renta diferido - Cr‚dito</v>
          </cell>
          <cell r="E136">
            <v>77516184</v>
          </cell>
          <cell r="F136">
            <v>0</v>
          </cell>
          <cell r="G136">
            <v>972227</v>
          </cell>
          <cell r="H136">
            <v>78488411</v>
          </cell>
        </row>
        <row r="137">
          <cell r="A137" t="str">
            <v>250505</v>
          </cell>
          <cell r="B137" t="str">
            <v/>
          </cell>
          <cell r="C137" t="str">
            <v>4</v>
          </cell>
          <cell r="D137" t="str">
            <v>Impuesto de renta diferido - Dif. temporales en activos</v>
          </cell>
          <cell r="E137">
            <v>77516184</v>
          </cell>
          <cell r="F137">
            <v>0</v>
          </cell>
          <cell r="G137">
            <v>972227</v>
          </cell>
          <cell r="H137">
            <v>78488411</v>
          </cell>
        </row>
        <row r="138">
          <cell r="A138" t="str">
            <v>26</v>
          </cell>
          <cell r="B138" t="str">
            <v/>
          </cell>
          <cell r="C138" t="str">
            <v>2</v>
          </cell>
          <cell r="D138" t="str">
            <v>Provisiones y Contingencias</v>
          </cell>
          <cell r="E138">
            <v>9607653</v>
          </cell>
          <cell r="F138">
            <v>333</v>
          </cell>
          <cell r="G138">
            <v>2450798</v>
          </cell>
          <cell r="H138">
            <v>12058118</v>
          </cell>
        </row>
        <row r="139">
          <cell r="A139" t="str">
            <v>2605</v>
          </cell>
          <cell r="B139" t="str">
            <v/>
          </cell>
          <cell r="C139" t="str">
            <v>3</v>
          </cell>
          <cell r="D139" t="str">
            <v>Provisiones Corrientes por Beneficios a  Empleados (Corrient</v>
          </cell>
          <cell r="E139">
            <v>9110320</v>
          </cell>
          <cell r="F139">
            <v>0</v>
          </cell>
          <cell r="G139">
            <v>2366798</v>
          </cell>
          <cell r="H139">
            <v>11477118</v>
          </cell>
        </row>
        <row r="140">
          <cell r="A140" t="str">
            <v>260505</v>
          </cell>
          <cell r="B140" t="str">
            <v/>
          </cell>
          <cell r="C140" t="str">
            <v>4</v>
          </cell>
          <cell r="D140" t="str">
            <v>Cesantias</v>
          </cell>
          <cell r="E140">
            <v>5044643</v>
          </cell>
          <cell r="F140">
            <v>0</v>
          </cell>
          <cell r="G140">
            <v>850352</v>
          </cell>
          <cell r="H140">
            <v>5894995</v>
          </cell>
        </row>
        <row r="141">
          <cell r="A141" t="str">
            <v>26050505</v>
          </cell>
          <cell r="B141" t="str">
            <v/>
          </cell>
          <cell r="C141" t="str">
            <v>5</v>
          </cell>
          <cell r="D141" t="str">
            <v>Cesantias - Provision</v>
          </cell>
          <cell r="E141">
            <v>5044643</v>
          </cell>
          <cell r="F141">
            <v>0</v>
          </cell>
          <cell r="G141">
            <v>850352</v>
          </cell>
          <cell r="H141">
            <v>5894995</v>
          </cell>
        </row>
        <row r="142">
          <cell r="A142" t="str">
            <v>260510</v>
          </cell>
          <cell r="B142" t="str">
            <v/>
          </cell>
          <cell r="C142" t="str">
            <v>4</v>
          </cell>
          <cell r="D142" t="str">
            <v>Intereses sobre cesantias</v>
          </cell>
          <cell r="E142">
            <v>605355</v>
          </cell>
          <cell r="F142">
            <v>0</v>
          </cell>
          <cell r="G142">
            <v>102042</v>
          </cell>
          <cell r="H142">
            <v>707397</v>
          </cell>
        </row>
        <row r="143">
          <cell r="A143" t="str">
            <v>26051005</v>
          </cell>
          <cell r="B143" t="str">
            <v/>
          </cell>
          <cell r="C143" t="str">
            <v>5</v>
          </cell>
          <cell r="D143" t="str">
            <v>Intereses sobre cesantias - Provision</v>
          </cell>
          <cell r="E143">
            <v>605355</v>
          </cell>
          <cell r="F143">
            <v>0</v>
          </cell>
          <cell r="G143">
            <v>102042</v>
          </cell>
          <cell r="H143">
            <v>707397</v>
          </cell>
        </row>
        <row r="144">
          <cell r="A144" t="str">
            <v>260515</v>
          </cell>
          <cell r="B144" t="str">
            <v/>
          </cell>
          <cell r="C144" t="str">
            <v>4</v>
          </cell>
          <cell r="D144" t="str">
            <v>Vacaciones</v>
          </cell>
          <cell r="E144">
            <v>3459679</v>
          </cell>
          <cell r="F144">
            <v>0</v>
          </cell>
          <cell r="G144">
            <v>564052</v>
          </cell>
          <cell r="H144">
            <v>4023731</v>
          </cell>
        </row>
        <row r="145">
          <cell r="A145" t="str">
            <v>26051505</v>
          </cell>
          <cell r="B145" t="str">
            <v/>
          </cell>
          <cell r="C145" t="str">
            <v>5</v>
          </cell>
          <cell r="D145" t="str">
            <v>Vacaciones - Provision</v>
          </cell>
          <cell r="E145">
            <v>3459679</v>
          </cell>
          <cell r="F145">
            <v>0</v>
          </cell>
          <cell r="G145">
            <v>564052</v>
          </cell>
          <cell r="H145">
            <v>4023731</v>
          </cell>
        </row>
        <row r="146">
          <cell r="A146" t="str">
            <v>260520</v>
          </cell>
          <cell r="B146" t="str">
            <v/>
          </cell>
          <cell r="C146" t="str">
            <v>4</v>
          </cell>
          <cell r="D146" t="str">
            <v>Prima de servicios</v>
          </cell>
          <cell r="E146">
            <v>643</v>
          </cell>
          <cell r="F146">
            <v>0</v>
          </cell>
          <cell r="G146">
            <v>850352</v>
          </cell>
          <cell r="H146">
            <v>850995</v>
          </cell>
        </row>
        <row r="147">
          <cell r="A147" t="str">
            <v>26052005</v>
          </cell>
          <cell r="B147" t="str">
            <v/>
          </cell>
          <cell r="C147" t="str">
            <v>5</v>
          </cell>
          <cell r="D147" t="str">
            <v>Prima de servicios - Provision</v>
          </cell>
          <cell r="E147">
            <v>5044643</v>
          </cell>
          <cell r="F147">
            <v>0</v>
          </cell>
          <cell r="G147">
            <v>850352</v>
          </cell>
          <cell r="H147">
            <v>5894995</v>
          </cell>
        </row>
        <row r="148">
          <cell r="A148" t="str">
            <v>26052010</v>
          </cell>
          <cell r="B148" t="str">
            <v/>
          </cell>
          <cell r="C148" t="str">
            <v>5</v>
          </cell>
          <cell r="D148" t="str">
            <v>Prima de servicios - Pagos</v>
          </cell>
          <cell r="E148">
            <v>-5044000</v>
          </cell>
          <cell r="F148">
            <v>0</v>
          </cell>
          <cell r="G148">
            <v>0</v>
          </cell>
          <cell r="H148">
            <v>-5044000</v>
          </cell>
        </row>
        <row r="149">
          <cell r="A149" t="str">
            <v>2620</v>
          </cell>
          <cell r="B149" t="str">
            <v/>
          </cell>
          <cell r="C149" t="str">
            <v>3</v>
          </cell>
          <cell r="D149" t="str">
            <v>Para obligaciones fiscales</v>
          </cell>
          <cell r="E149">
            <v>497333</v>
          </cell>
          <cell r="F149">
            <v>333</v>
          </cell>
          <cell r="G149">
            <v>84000</v>
          </cell>
          <cell r="H149">
            <v>581000</v>
          </cell>
        </row>
        <row r="150">
          <cell r="A150" t="str">
            <v>262005</v>
          </cell>
          <cell r="B150" t="str">
            <v/>
          </cell>
          <cell r="C150" t="str">
            <v>4</v>
          </cell>
          <cell r="D150" t="str">
            <v>Para impuesto de renta y complementarios</v>
          </cell>
          <cell r="E150">
            <v>497333</v>
          </cell>
          <cell r="F150">
            <v>333</v>
          </cell>
          <cell r="G150">
            <v>84000</v>
          </cell>
          <cell r="H150">
            <v>581000</v>
          </cell>
        </row>
        <row r="151">
          <cell r="A151" t="str">
            <v>3</v>
          </cell>
          <cell r="B151" t="str">
            <v/>
          </cell>
          <cell r="C151" t="str">
            <v>1</v>
          </cell>
          <cell r="D151" t="str">
            <v>PATRIMONIO</v>
          </cell>
          <cell r="E151">
            <v>1029330957</v>
          </cell>
          <cell r="F151">
            <v>0</v>
          </cell>
          <cell r="G151">
            <v>0</v>
          </cell>
          <cell r="H151">
            <v>1029330957</v>
          </cell>
        </row>
        <row r="152">
          <cell r="A152" t="str">
            <v>31</v>
          </cell>
          <cell r="B152" t="str">
            <v/>
          </cell>
          <cell r="C152" t="str">
            <v>2</v>
          </cell>
          <cell r="D152" t="str">
            <v>Fondos Propios</v>
          </cell>
          <cell r="E152">
            <v>271040000</v>
          </cell>
          <cell r="F152">
            <v>0</v>
          </cell>
          <cell r="G152">
            <v>0</v>
          </cell>
          <cell r="H152">
            <v>271040000</v>
          </cell>
        </row>
        <row r="153">
          <cell r="A153" t="str">
            <v>3105</v>
          </cell>
          <cell r="B153" t="str">
            <v/>
          </cell>
          <cell r="C153" t="str">
            <v>3</v>
          </cell>
          <cell r="D153" t="str">
            <v>Capital suscrito y pagado</v>
          </cell>
          <cell r="E153">
            <v>181500000</v>
          </cell>
          <cell r="F153">
            <v>0</v>
          </cell>
          <cell r="G153">
            <v>0</v>
          </cell>
          <cell r="H153">
            <v>181500000</v>
          </cell>
        </row>
        <row r="154">
          <cell r="A154" t="str">
            <v>310505</v>
          </cell>
          <cell r="B154" t="str">
            <v/>
          </cell>
          <cell r="C154" t="str">
            <v>4</v>
          </cell>
          <cell r="D154" t="str">
            <v>Capital autorizado</v>
          </cell>
          <cell r="E154">
            <v>260500000</v>
          </cell>
          <cell r="F154">
            <v>0</v>
          </cell>
          <cell r="G154">
            <v>0</v>
          </cell>
          <cell r="H154">
            <v>260500000</v>
          </cell>
        </row>
        <row r="155">
          <cell r="A155" t="str">
            <v>310510</v>
          </cell>
          <cell r="B155" t="str">
            <v/>
          </cell>
          <cell r="C155" t="str">
            <v>4</v>
          </cell>
          <cell r="D155" t="str">
            <v>Capital por suscribir (DB)</v>
          </cell>
          <cell r="E155">
            <v>-79000000</v>
          </cell>
          <cell r="F155">
            <v>0</v>
          </cell>
          <cell r="G155">
            <v>0</v>
          </cell>
          <cell r="H155">
            <v>-79000000</v>
          </cell>
        </row>
        <row r="156">
          <cell r="A156" t="str">
            <v>311505</v>
          </cell>
          <cell r="B156" t="str">
            <v>17185602</v>
          </cell>
          <cell r="C156" t="str">
            <v>9</v>
          </cell>
          <cell r="D156" t="str">
            <v>CARRASCO ROJAS BERNARDO</v>
          </cell>
          <cell r="E156">
            <v>-90750000</v>
          </cell>
          <cell r="F156">
            <v>0</v>
          </cell>
          <cell r="G156">
            <v>0</v>
          </cell>
          <cell r="H156">
            <v>-90750000</v>
          </cell>
        </row>
        <row r="157">
          <cell r="A157" t="str">
            <v>311505</v>
          </cell>
          <cell r="B157" t="str">
            <v>41493770</v>
          </cell>
          <cell r="C157" t="str">
            <v>9</v>
          </cell>
          <cell r="D157" t="str">
            <v>GONZALEZ DE CARRASCO MARIA EDNA</v>
          </cell>
          <cell r="E157">
            <v>-90750000</v>
          </cell>
          <cell r="F157">
            <v>0</v>
          </cell>
          <cell r="G157">
            <v>0</v>
          </cell>
          <cell r="H157">
            <v>-90750000</v>
          </cell>
        </row>
        <row r="158">
          <cell r="A158" t="str">
            <v>311505</v>
          </cell>
          <cell r="B158" t="str">
            <v>860501084</v>
          </cell>
          <cell r="C158" t="str">
            <v>9</v>
          </cell>
          <cell r="D158" t="str">
            <v>INVERSIONES E INGENIERIA FINANCIERA SAS</v>
          </cell>
          <cell r="E158">
            <v>181500000</v>
          </cell>
          <cell r="F158">
            <v>0</v>
          </cell>
          <cell r="G158">
            <v>0</v>
          </cell>
          <cell r="H158">
            <v>181500000</v>
          </cell>
        </row>
        <row r="159">
          <cell r="A159" t="str">
            <v>3140</v>
          </cell>
          <cell r="B159" t="str">
            <v/>
          </cell>
          <cell r="C159" t="str">
            <v>3</v>
          </cell>
          <cell r="D159" t="str">
            <v>Prima en colocación de acciones</v>
          </cell>
          <cell r="E159">
            <v>89540000</v>
          </cell>
          <cell r="F159">
            <v>0</v>
          </cell>
          <cell r="G159">
            <v>0</v>
          </cell>
          <cell r="H159">
            <v>89540000</v>
          </cell>
        </row>
        <row r="160">
          <cell r="A160" t="str">
            <v>32</v>
          </cell>
          <cell r="B160" t="str">
            <v/>
          </cell>
          <cell r="C160" t="str">
            <v>2</v>
          </cell>
          <cell r="D160" t="str">
            <v>Reservas</v>
          </cell>
          <cell r="E160">
            <v>60500000</v>
          </cell>
          <cell r="F160">
            <v>0</v>
          </cell>
          <cell r="G160">
            <v>0</v>
          </cell>
          <cell r="H160">
            <v>60500000</v>
          </cell>
        </row>
        <row r="161">
          <cell r="A161" t="str">
            <v>3205</v>
          </cell>
          <cell r="B161" t="str">
            <v/>
          </cell>
          <cell r="C161" t="str">
            <v>3</v>
          </cell>
          <cell r="D161" t="str">
            <v>Reservas obligatorias</v>
          </cell>
          <cell r="E161">
            <v>60500000</v>
          </cell>
          <cell r="F161">
            <v>0</v>
          </cell>
          <cell r="G161">
            <v>0</v>
          </cell>
          <cell r="H161">
            <v>60500000</v>
          </cell>
        </row>
        <row r="162">
          <cell r="A162" t="str">
            <v>320505</v>
          </cell>
          <cell r="B162" t="str">
            <v/>
          </cell>
          <cell r="C162" t="str">
            <v>4</v>
          </cell>
          <cell r="D162" t="str">
            <v>Reserva legal</v>
          </cell>
          <cell r="E162">
            <v>60500000</v>
          </cell>
          <cell r="F162">
            <v>0</v>
          </cell>
          <cell r="G162">
            <v>0</v>
          </cell>
          <cell r="H162">
            <v>60500000</v>
          </cell>
        </row>
        <row r="163">
          <cell r="A163" t="str">
            <v>32050505</v>
          </cell>
          <cell r="B163" t="str">
            <v/>
          </cell>
          <cell r="C163" t="str">
            <v>5</v>
          </cell>
          <cell r="D163" t="str">
            <v>Reserva legal - Gravada</v>
          </cell>
          <cell r="E163">
            <v>60500000</v>
          </cell>
          <cell r="F163">
            <v>0</v>
          </cell>
          <cell r="G163">
            <v>0</v>
          </cell>
          <cell r="H163">
            <v>60500000</v>
          </cell>
        </row>
        <row r="164">
          <cell r="A164" t="str">
            <v>35</v>
          </cell>
          <cell r="B164" t="str">
            <v/>
          </cell>
          <cell r="C164" t="str">
            <v>2</v>
          </cell>
          <cell r="D164" t="str">
            <v>Ganancias (Perdidas ) Acumuladas</v>
          </cell>
          <cell r="E164">
            <v>697790957</v>
          </cell>
          <cell r="F164">
            <v>0</v>
          </cell>
          <cell r="G164">
            <v>0</v>
          </cell>
          <cell r="H164">
            <v>697790957</v>
          </cell>
        </row>
        <row r="165">
          <cell r="A165" t="str">
            <v>3505</v>
          </cell>
          <cell r="B165" t="str">
            <v/>
          </cell>
          <cell r="C165" t="str">
            <v>3</v>
          </cell>
          <cell r="D165" t="str">
            <v>Ganancias  acumuladas</v>
          </cell>
          <cell r="E165">
            <v>258632508</v>
          </cell>
          <cell r="F165">
            <v>0</v>
          </cell>
          <cell r="G165">
            <v>0</v>
          </cell>
          <cell r="H165">
            <v>258632508</v>
          </cell>
        </row>
        <row r="166">
          <cell r="A166" t="str">
            <v>3510</v>
          </cell>
          <cell r="B166" t="str">
            <v/>
          </cell>
          <cell r="C166" t="str">
            <v>3</v>
          </cell>
          <cell r="D166" t="str">
            <v>Perdidas acumuladas</v>
          </cell>
          <cell r="E166">
            <v>-664252185</v>
          </cell>
          <cell r="F166">
            <v>0</v>
          </cell>
          <cell r="G166">
            <v>0</v>
          </cell>
          <cell r="H166">
            <v>-664252185</v>
          </cell>
        </row>
        <row r="167">
          <cell r="A167" t="str">
            <v>3555</v>
          </cell>
          <cell r="B167" t="str">
            <v/>
          </cell>
          <cell r="C167" t="str">
            <v>3</v>
          </cell>
          <cell r="D167" t="str">
            <v>Ganancias (Perdidas) acumuladas por convergenca a NIIF</v>
          </cell>
          <cell r="E167">
            <v>1103410634</v>
          </cell>
          <cell r="F167">
            <v>0</v>
          </cell>
          <cell r="G167">
            <v>0</v>
          </cell>
          <cell r="H167">
            <v>1103410634</v>
          </cell>
        </row>
        <row r="168">
          <cell r="A168" t="str">
            <v>355505</v>
          </cell>
          <cell r="B168" t="str">
            <v/>
          </cell>
          <cell r="C168" t="str">
            <v>4</v>
          </cell>
          <cell r="D168" t="str">
            <v>Instrumento financieros</v>
          </cell>
          <cell r="E168">
            <v>132780196</v>
          </cell>
          <cell r="F168">
            <v>0</v>
          </cell>
          <cell r="G168">
            <v>0</v>
          </cell>
          <cell r="H168">
            <v>132780196</v>
          </cell>
        </row>
        <row r="169">
          <cell r="A169" t="str">
            <v>355520</v>
          </cell>
          <cell r="B169" t="str">
            <v/>
          </cell>
          <cell r="C169" t="str">
            <v>4</v>
          </cell>
          <cell r="D169" t="str">
            <v>Propiedades, planta y equipo</v>
          </cell>
          <cell r="E169">
            <v>523152046</v>
          </cell>
          <cell r="F169">
            <v>0</v>
          </cell>
          <cell r="G169">
            <v>0</v>
          </cell>
          <cell r="H169">
            <v>523152046</v>
          </cell>
        </row>
        <row r="170">
          <cell r="A170" t="str">
            <v>355565</v>
          </cell>
          <cell r="B170" t="str">
            <v/>
          </cell>
          <cell r="C170" t="str">
            <v>4</v>
          </cell>
          <cell r="D170" t="str">
            <v>Patrimonio</v>
          </cell>
          <cell r="E170">
            <v>332905270</v>
          </cell>
          <cell r="F170">
            <v>0</v>
          </cell>
          <cell r="G170">
            <v>0</v>
          </cell>
          <cell r="H170">
            <v>332905270</v>
          </cell>
        </row>
        <row r="171">
          <cell r="A171" t="str">
            <v>355570</v>
          </cell>
          <cell r="B171" t="str">
            <v/>
          </cell>
          <cell r="C171" t="str">
            <v>4</v>
          </cell>
          <cell r="D171" t="str">
            <v>Activos por impuestos diferidos</v>
          </cell>
          <cell r="E171">
            <v>186325729</v>
          </cell>
          <cell r="F171">
            <v>0</v>
          </cell>
          <cell r="G171">
            <v>0</v>
          </cell>
          <cell r="H171">
            <v>186325729</v>
          </cell>
        </row>
        <row r="172">
          <cell r="A172" t="str">
            <v>355575</v>
          </cell>
          <cell r="B172" t="str">
            <v/>
          </cell>
          <cell r="C172" t="str">
            <v>4</v>
          </cell>
          <cell r="D172" t="str">
            <v>Pasivos por impuestos diferidos</v>
          </cell>
          <cell r="E172">
            <v>-71752607</v>
          </cell>
          <cell r="F172">
            <v>0</v>
          </cell>
          <cell r="G172">
            <v>0</v>
          </cell>
          <cell r="H172">
            <v>-71752607</v>
          </cell>
        </row>
        <row r="173">
          <cell r="A173" t="str">
            <v>4</v>
          </cell>
          <cell r="B173" t="str">
            <v/>
          </cell>
          <cell r="C173" t="str">
            <v>1</v>
          </cell>
          <cell r="D173" t="str">
            <v>INGRESOS</v>
          </cell>
          <cell r="E173">
            <v>82027049</v>
          </cell>
          <cell r="F173">
            <v>0</v>
          </cell>
          <cell r="G173">
            <v>9379297</v>
          </cell>
          <cell r="H173">
            <v>91406346</v>
          </cell>
        </row>
        <row r="174">
          <cell r="A174" t="str">
            <v>41</v>
          </cell>
          <cell r="B174" t="str">
            <v/>
          </cell>
          <cell r="C174" t="str">
            <v>2</v>
          </cell>
          <cell r="D174" t="str">
            <v>Ingresos de actividades ordinarias.</v>
          </cell>
          <cell r="E174">
            <v>16000000</v>
          </cell>
          <cell r="F174">
            <v>0</v>
          </cell>
          <cell r="G174">
            <v>0</v>
          </cell>
          <cell r="H174">
            <v>16000000</v>
          </cell>
        </row>
        <row r="175">
          <cell r="A175" t="str">
            <v>4190</v>
          </cell>
          <cell r="B175" t="str">
            <v/>
          </cell>
          <cell r="C175" t="str">
            <v>3</v>
          </cell>
          <cell r="D175" t="str">
            <v>Otros servicios</v>
          </cell>
          <cell r="E175">
            <v>16000000</v>
          </cell>
          <cell r="F175">
            <v>0</v>
          </cell>
          <cell r="G175">
            <v>0</v>
          </cell>
          <cell r="H175">
            <v>16000000</v>
          </cell>
        </row>
        <row r="176">
          <cell r="A176" t="str">
            <v>419001</v>
          </cell>
          <cell r="B176" t="str">
            <v/>
          </cell>
          <cell r="C176" t="str">
            <v>4</v>
          </cell>
          <cell r="D176" t="str">
            <v>Honorarios</v>
          </cell>
          <cell r="E176">
            <v>16000000</v>
          </cell>
          <cell r="F176">
            <v>0</v>
          </cell>
          <cell r="G176">
            <v>0</v>
          </cell>
          <cell r="H176">
            <v>16000000</v>
          </cell>
        </row>
        <row r="177">
          <cell r="A177" t="str">
            <v>41900105</v>
          </cell>
          <cell r="B177" t="str">
            <v/>
          </cell>
          <cell r="C177" t="str">
            <v>5</v>
          </cell>
          <cell r="D177" t="str">
            <v>Asesor¡as</v>
          </cell>
          <cell r="E177">
            <v>16000000</v>
          </cell>
          <cell r="F177">
            <v>0</v>
          </cell>
          <cell r="G177">
            <v>0</v>
          </cell>
          <cell r="H177">
            <v>16000000</v>
          </cell>
        </row>
        <row r="178">
          <cell r="A178" t="str">
            <v>43</v>
          </cell>
          <cell r="B178" t="str">
            <v/>
          </cell>
          <cell r="C178" t="str">
            <v>2</v>
          </cell>
          <cell r="D178" t="str">
            <v>Otros ingresos de actividades ordinarias</v>
          </cell>
          <cell r="E178">
            <v>26746591</v>
          </cell>
          <cell r="F178">
            <v>0</v>
          </cell>
          <cell r="G178">
            <v>2267642</v>
          </cell>
          <cell r="H178">
            <v>29014233</v>
          </cell>
        </row>
        <row r="179">
          <cell r="A179" t="str">
            <v>4305</v>
          </cell>
          <cell r="B179" t="str">
            <v/>
          </cell>
          <cell r="C179" t="str">
            <v>3</v>
          </cell>
          <cell r="D179" t="str">
            <v>Financieros</v>
          </cell>
          <cell r="E179">
            <v>128414</v>
          </cell>
          <cell r="F179">
            <v>0</v>
          </cell>
          <cell r="G179">
            <v>10410</v>
          </cell>
          <cell r="H179">
            <v>138824</v>
          </cell>
        </row>
        <row r="180">
          <cell r="A180" t="str">
            <v>430505</v>
          </cell>
          <cell r="B180" t="str">
            <v/>
          </cell>
          <cell r="C180" t="str">
            <v>4</v>
          </cell>
          <cell r="D180" t="str">
            <v>Intereses</v>
          </cell>
          <cell r="E180">
            <v>128414</v>
          </cell>
          <cell r="F180">
            <v>0</v>
          </cell>
          <cell r="G180">
            <v>10410</v>
          </cell>
          <cell r="H180">
            <v>138824</v>
          </cell>
        </row>
        <row r="181">
          <cell r="A181" t="str">
            <v>4315</v>
          </cell>
          <cell r="B181" t="str">
            <v/>
          </cell>
          <cell r="C181" t="str">
            <v>3</v>
          </cell>
          <cell r="D181" t="str">
            <v>Dividendos y participaciones</v>
          </cell>
          <cell r="E181">
            <v>6663177</v>
          </cell>
          <cell r="F181">
            <v>0</v>
          </cell>
          <cell r="G181">
            <v>1100432</v>
          </cell>
          <cell r="H181">
            <v>7763609</v>
          </cell>
        </row>
        <row r="182">
          <cell r="A182" t="str">
            <v>431505</v>
          </cell>
          <cell r="B182" t="str">
            <v/>
          </cell>
          <cell r="C182" t="str">
            <v>4</v>
          </cell>
          <cell r="D182" t="str">
            <v>Dividendos recibidos de sociedades nacionales</v>
          </cell>
          <cell r="E182">
            <v>6663177</v>
          </cell>
          <cell r="F182">
            <v>0</v>
          </cell>
          <cell r="G182">
            <v>1100432</v>
          </cell>
          <cell r="H182">
            <v>7763609</v>
          </cell>
        </row>
        <row r="183">
          <cell r="A183" t="str">
            <v>4350</v>
          </cell>
          <cell r="B183" t="str">
            <v/>
          </cell>
          <cell r="C183" t="str">
            <v>3</v>
          </cell>
          <cell r="D183" t="str">
            <v>Ingresos por medici¢n  al valor razonable</v>
          </cell>
          <cell r="E183">
            <v>19955000</v>
          </cell>
          <cell r="F183">
            <v>0</v>
          </cell>
          <cell r="G183">
            <v>1156800</v>
          </cell>
          <cell r="H183">
            <v>21111800</v>
          </cell>
        </row>
        <row r="184">
          <cell r="A184" t="str">
            <v>435012</v>
          </cell>
          <cell r="B184" t="str">
            <v/>
          </cell>
          <cell r="C184" t="str">
            <v>4</v>
          </cell>
          <cell r="D184" t="str">
            <v>Utilidad en la medici¢n del valor razonable de inversiones</v>
          </cell>
          <cell r="E184">
            <v>19955000</v>
          </cell>
          <cell r="F184">
            <v>0</v>
          </cell>
          <cell r="G184">
            <v>1156800</v>
          </cell>
          <cell r="H184">
            <v>21111800</v>
          </cell>
        </row>
        <row r="185">
          <cell r="A185" t="str">
            <v>46</v>
          </cell>
          <cell r="B185" t="str">
            <v/>
          </cell>
          <cell r="C185" t="str">
            <v>2</v>
          </cell>
          <cell r="D185" t="str">
            <v>Otros ingresos</v>
          </cell>
          <cell r="E185">
            <v>464458</v>
          </cell>
          <cell r="F185">
            <v>0</v>
          </cell>
          <cell r="G185">
            <v>992</v>
          </cell>
          <cell r="H185">
            <v>465450</v>
          </cell>
        </row>
        <row r="186">
          <cell r="A186" t="str">
            <v>4670</v>
          </cell>
          <cell r="B186" t="str">
            <v/>
          </cell>
          <cell r="C186" t="str">
            <v>3</v>
          </cell>
          <cell r="D186" t="str">
            <v>Ingresos de ejercicios anteriores</v>
          </cell>
          <cell r="E186">
            <v>462366</v>
          </cell>
          <cell r="F186">
            <v>0</v>
          </cell>
          <cell r="G186">
            <v>0</v>
          </cell>
          <cell r="H186">
            <v>462366</v>
          </cell>
        </row>
        <row r="187">
          <cell r="A187" t="str">
            <v>4695</v>
          </cell>
          <cell r="B187" t="str">
            <v/>
          </cell>
          <cell r="C187" t="str">
            <v>3</v>
          </cell>
          <cell r="D187" t="str">
            <v>Diversos</v>
          </cell>
          <cell r="E187">
            <v>2092</v>
          </cell>
          <cell r="F187">
            <v>0</v>
          </cell>
          <cell r="G187">
            <v>992</v>
          </cell>
          <cell r="H187">
            <v>3084</v>
          </cell>
        </row>
        <row r="188">
          <cell r="A188" t="str">
            <v>469595</v>
          </cell>
          <cell r="B188" t="str">
            <v/>
          </cell>
          <cell r="C188" t="str">
            <v>4</v>
          </cell>
          <cell r="D188" t="str">
            <v>Diversos - Ajustes</v>
          </cell>
          <cell r="E188">
            <v>2092</v>
          </cell>
          <cell r="F188">
            <v>0</v>
          </cell>
          <cell r="G188">
            <v>992</v>
          </cell>
          <cell r="H188">
            <v>3084</v>
          </cell>
        </row>
        <row r="189">
          <cell r="A189" t="str">
            <v>47</v>
          </cell>
          <cell r="B189" t="str">
            <v/>
          </cell>
          <cell r="C189" t="str">
            <v>2</v>
          </cell>
          <cell r="D189" t="str">
            <v>Ingresos  por impuestos a las ganancias</v>
          </cell>
          <cell r="E189">
            <v>38816000</v>
          </cell>
          <cell r="F189">
            <v>0</v>
          </cell>
          <cell r="G189">
            <v>7110663</v>
          </cell>
          <cell r="H189">
            <v>45926663</v>
          </cell>
        </row>
        <row r="190">
          <cell r="A190" t="str">
            <v>4705</v>
          </cell>
          <cell r="B190" t="str">
            <v/>
          </cell>
          <cell r="C190" t="str">
            <v>3</v>
          </cell>
          <cell r="D190" t="str">
            <v>Impuesto de renta y complementarios</v>
          </cell>
          <cell r="E190">
            <v>38816000</v>
          </cell>
          <cell r="F190">
            <v>0</v>
          </cell>
          <cell r="G190">
            <v>7110663</v>
          </cell>
          <cell r="H190">
            <v>45926663</v>
          </cell>
        </row>
        <row r="191">
          <cell r="A191" t="str">
            <v>470505</v>
          </cell>
          <cell r="B191" t="str">
            <v/>
          </cell>
          <cell r="C191" t="str">
            <v>4</v>
          </cell>
          <cell r="D191" t="str">
            <v>Impuesto de renta recuperable sobre pérdida fiscal del  ejer</v>
          </cell>
          <cell r="E191">
            <v>38816000</v>
          </cell>
          <cell r="F191">
            <v>0</v>
          </cell>
          <cell r="G191">
            <v>6881000</v>
          </cell>
          <cell r="H191">
            <v>45697000</v>
          </cell>
        </row>
        <row r="192">
          <cell r="A192" t="str">
            <v>470510</v>
          </cell>
          <cell r="B192" t="str">
            <v/>
          </cell>
          <cell r="C192" t="str">
            <v>4</v>
          </cell>
          <cell r="D192" t="str">
            <v>Impuesto de renta recuperable - ajustes impueso diferido</v>
          </cell>
          <cell r="E192">
            <v>0</v>
          </cell>
          <cell r="F192">
            <v>0</v>
          </cell>
          <cell r="G192">
            <v>229663</v>
          </cell>
          <cell r="H192">
            <v>229663</v>
          </cell>
        </row>
        <row r="193">
          <cell r="A193" t="str">
            <v>5</v>
          </cell>
          <cell r="B193" t="str">
            <v/>
          </cell>
          <cell r="C193" t="str">
            <v>1</v>
          </cell>
          <cell r="D193" t="str">
            <v>GASTOS</v>
          </cell>
          <cell r="E193">
            <v>166290588</v>
          </cell>
          <cell r="F193">
            <v>26162553</v>
          </cell>
          <cell r="G193">
            <v>3287634</v>
          </cell>
          <cell r="H193">
            <v>189165507</v>
          </cell>
        </row>
        <row r="194">
          <cell r="A194" t="str">
            <v>51</v>
          </cell>
          <cell r="B194" t="str">
            <v/>
          </cell>
          <cell r="C194" t="str">
            <v>2</v>
          </cell>
          <cell r="D194" t="str">
            <v>Gastos de Administracion</v>
          </cell>
          <cell r="E194">
            <v>136105922</v>
          </cell>
          <cell r="F194">
            <v>21102552</v>
          </cell>
          <cell r="G194">
            <v>50000</v>
          </cell>
          <cell r="H194">
            <v>157158474</v>
          </cell>
        </row>
        <row r="195">
          <cell r="A195" t="str">
            <v>5105</v>
          </cell>
          <cell r="B195" t="str">
            <v/>
          </cell>
          <cell r="C195" t="str">
            <v>3</v>
          </cell>
          <cell r="D195" t="str">
            <v>Gastos de personal</v>
          </cell>
          <cell r="E195">
            <v>89587090</v>
          </cell>
          <cell r="F195">
            <v>15807446</v>
          </cell>
          <cell r="G195">
            <v>0</v>
          </cell>
          <cell r="H195">
            <v>105394536</v>
          </cell>
        </row>
        <row r="196">
          <cell r="A196" t="str">
            <v>510506</v>
          </cell>
          <cell r="B196" t="str">
            <v/>
          </cell>
          <cell r="C196" t="str">
            <v>4</v>
          </cell>
          <cell r="D196" t="str">
            <v>Sueldos</v>
          </cell>
          <cell r="E196">
            <v>53074033</v>
          </cell>
          <cell r="F196">
            <v>9675000</v>
          </cell>
          <cell r="G196">
            <v>0</v>
          </cell>
          <cell r="H196">
            <v>62749033</v>
          </cell>
        </row>
        <row r="197">
          <cell r="A197" t="str">
            <v>510527</v>
          </cell>
          <cell r="B197" t="str">
            <v/>
          </cell>
          <cell r="C197" t="str">
            <v>4</v>
          </cell>
          <cell r="D197" t="str">
            <v>Auxilio de transporte</v>
          </cell>
          <cell r="E197">
            <v>2916845</v>
          </cell>
          <cell r="F197">
            <v>529266</v>
          </cell>
          <cell r="G197">
            <v>0</v>
          </cell>
          <cell r="H197">
            <v>3446111</v>
          </cell>
        </row>
        <row r="198">
          <cell r="A198" t="str">
            <v>510530</v>
          </cell>
          <cell r="B198" t="str">
            <v/>
          </cell>
          <cell r="C198" t="str">
            <v>4</v>
          </cell>
          <cell r="D198" t="str">
            <v>Cesantias</v>
          </cell>
          <cell r="E198">
            <v>5044643</v>
          </cell>
          <cell r="F198">
            <v>850352</v>
          </cell>
          <cell r="G198">
            <v>0</v>
          </cell>
          <cell r="H198">
            <v>5894995</v>
          </cell>
        </row>
        <row r="199">
          <cell r="A199" t="str">
            <v>510533</v>
          </cell>
          <cell r="B199" t="str">
            <v/>
          </cell>
          <cell r="C199" t="str">
            <v>4</v>
          </cell>
          <cell r="D199" t="str">
            <v>Intereses sobre cesant¡as</v>
          </cell>
          <cell r="E199">
            <v>605355</v>
          </cell>
          <cell r="F199">
            <v>102042</v>
          </cell>
          <cell r="G199">
            <v>0</v>
          </cell>
          <cell r="H199">
            <v>707397</v>
          </cell>
        </row>
        <row r="200">
          <cell r="A200" t="str">
            <v>510536</v>
          </cell>
          <cell r="B200" t="str">
            <v/>
          </cell>
          <cell r="C200" t="str">
            <v>4</v>
          </cell>
          <cell r="D200" t="str">
            <v>Prima de servicios</v>
          </cell>
          <cell r="E200">
            <v>5044643</v>
          </cell>
          <cell r="F200">
            <v>850352</v>
          </cell>
          <cell r="G200">
            <v>0</v>
          </cell>
          <cell r="H200">
            <v>5894995</v>
          </cell>
        </row>
        <row r="201">
          <cell r="A201" t="str">
            <v>510539</v>
          </cell>
          <cell r="B201" t="str">
            <v/>
          </cell>
          <cell r="C201" t="str">
            <v>4</v>
          </cell>
          <cell r="D201" t="str">
            <v>Vacaciones</v>
          </cell>
          <cell r="E201">
            <v>3439942</v>
          </cell>
          <cell r="F201">
            <v>564052</v>
          </cell>
          <cell r="G201">
            <v>0</v>
          </cell>
          <cell r="H201">
            <v>4003994</v>
          </cell>
        </row>
        <row r="202">
          <cell r="A202" t="str">
            <v>510545</v>
          </cell>
          <cell r="B202" t="str">
            <v/>
          </cell>
          <cell r="C202" t="str">
            <v>4</v>
          </cell>
          <cell r="D202" t="str">
            <v>Auxilios</v>
          </cell>
          <cell r="E202">
            <v>11683649</v>
          </cell>
          <cell r="F202">
            <v>1945000</v>
          </cell>
          <cell r="G202">
            <v>0</v>
          </cell>
          <cell r="H202">
            <v>13628649</v>
          </cell>
        </row>
        <row r="203">
          <cell r="A203" t="str">
            <v>51054501</v>
          </cell>
          <cell r="B203" t="str">
            <v/>
          </cell>
          <cell r="C203" t="str">
            <v>5</v>
          </cell>
          <cell r="D203" t="str">
            <v>Auxilio de Alimentacion</v>
          </cell>
          <cell r="E203">
            <v>11683649</v>
          </cell>
          <cell r="F203">
            <v>1945000</v>
          </cell>
          <cell r="G203">
            <v>0</v>
          </cell>
          <cell r="H203">
            <v>13628649</v>
          </cell>
        </row>
        <row r="204">
          <cell r="A204" t="str">
            <v>510568</v>
          </cell>
          <cell r="B204" t="str">
            <v/>
          </cell>
          <cell r="C204" t="str">
            <v>4</v>
          </cell>
          <cell r="D204" t="str">
            <v>Aportes a administradoras de riesgos profesionales, ARL</v>
          </cell>
          <cell r="E204">
            <v>770100</v>
          </cell>
          <cell r="F204">
            <v>138100</v>
          </cell>
          <cell r="G204">
            <v>0</v>
          </cell>
          <cell r="H204">
            <v>908200</v>
          </cell>
        </row>
        <row r="205">
          <cell r="A205" t="str">
            <v>510569</v>
          </cell>
          <cell r="B205" t="str">
            <v/>
          </cell>
          <cell r="C205" t="str">
            <v>4</v>
          </cell>
          <cell r="D205" t="str">
            <v>Aportes a entidades promotoras de salud, EPS</v>
          </cell>
          <cell r="E205">
            <v>45700</v>
          </cell>
          <cell r="F205">
            <v>0</v>
          </cell>
          <cell r="G205">
            <v>0</v>
          </cell>
          <cell r="H205">
            <v>45700</v>
          </cell>
        </row>
        <row r="206">
          <cell r="A206" t="str">
            <v>510570</v>
          </cell>
          <cell r="B206" t="str">
            <v/>
          </cell>
          <cell r="C206" t="str">
            <v>4</v>
          </cell>
          <cell r="D206" t="str">
            <v>Aportes a fondos de pensiones y/o cesant¡as</v>
          </cell>
          <cell r="E206">
            <v>4618580</v>
          </cell>
          <cell r="F206">
            <v>766205</v>
          </cell>
          <cell r="G206">
            <v>0</v>
          </cell>
          <cell r="H206">
            <v>5384785</v>
          </cell>
        </row>
        <row r="207">
          <cell r="A207" t="str">
            <v>510572</v>
          </cell>
          <cell r="B207" t="str">
            <v/>
          </cell>
          <cell r="C207" t="str">
            <v>4</v>
          </cell>
          <cell r="D207" t="str">
            <v>Aportes cajas de compensaci¢n familiar</v>
          </cell>
          <cell r="E207">
            <v>2343600</v>
          </cell>
          <cell r="F207">
            <v>387077</v>
          </cell>
          <cell r="G207">
            <v>0</v>
          </cell>
          <cell r="H207">
            <v>2730677</v>
          </cell>
        </row>
        <row r="208">
          <cell r="A208" t="str">
            <v>5110</v>
          </cell>
          <cell r="B208" t="str">
            <v/>
          </cell>
          <cell r="C208" t="str">
            <v>3</v>
          </cell>
          <cell r="D208" t="str">
            <v>Honorarios</v>
          </cell>
          <cell r="E208">
            <v>8904000</v>
          </cell>
          <cell r="F208">
            <v>1484000</v>
          </cell>
          <cell r="G208">
            <v>0</v>
          </cell>
          <cell r="H208">
            <v>10388000</v>
          </cell>
        </row>
        <row r="209">
          <cell r="A209" t="str">
            <v>511095</v>
          </cell>
          <cell r="B209" t="str">
            <v/>
          </cell>
          <cell r="C209" t="str">
            <v>4</v>
          </cell>
          <cell r="D209" t="str">
            <v>Otros</v>
          </cell>
          <cell r="E209">
            <v>8904000</v>
          </cell>
          <cell r="F209">
            <v>1484000</v>
          </cell>
          <cell r="G209">
            <v>0</v>
          </cell>
          <cell r="H209">
            <v>10388000</v>
          </cell>
        </row>
        <row r="210">
          <cell r="A210" t="str">
            <v>51109501</v>
          </cell>
          <cell r="B210" t="str">
            <v/>
          </cell>
          <cell r="C210" t="str">
            <v>5</v>
          </cell>
          <cell r="D210" t="str">
            <v>Asesor¡a Contable</v>
          </cell>
          <cell r="E210">
            <v>8904000</v>
          </cell>
          <cell r="F210">
            <v>1484000</v>
          </cell>
          <cell r="G210">
            <v>0</v>
          </cell>
          <cell r="H210">
            <v>10388000</v>
          </cell>
        </row>
        <row r="211">
          <cell r="A211" t="str">
            <v>5115</v>
          </cell>
          <cell r="B211" t="str">
            <v/>
          </cell>
          <cell r="C211" t="str">
            <v>3</v>
          </cell>
          <cell r="D211" t="str">
            <v>Impuestos</v>
          </cell>
          <cell r="E211">
            <v>7867427</v>
          </cell>
          <cell r="F211">
            <v>50607</v>
          </cell>
          <cell r="G211">
            <v>0</v>
          </cell>
          <cell r="H211">
            <v>7918034</v>
          </cell>
        </row>
        <row r="212">
          <cell r="A212" t="str">
            <v>511505</v>
          </cell>
          <cell r="B212" t="str">
            <v/>
          </cell>
          <cell r="C212" t="str">
            <v>4</v>
          </cell>
          <cell r="D212" t="str">
            <v>Industria y comercio</v>
          </cell>
          <cell r="E212">
            <v>180488</v>
          </cell>
          <cell r="F212">
            <v>10737</v>
          </cell>
          <cell r="G212">
            <v>0</v>
          </cell>
          <cell r="H212">
            <v>191225</v>
          </cell>
        </row>
        <row r="213">
          <cell r="A213" t="str">
            <v>511515</v>
          </cell>
          <cell r="B213" t="str">
            <v/>
          </cell>
          <cell r="C213" t="str">
            <v>4</v>
          </cell>
          <cell r="D213" t="str">
            <v>A la propiedad raiz</v>
          </cell>
          <cell r="E213">
            <v>4973000</v>
          </cell>
          <cell r="F213">
            <v>0</v>
          </cell>
          <cell r="G213">
            <v>0</v>
          </cell>
          <cell r="H213">
            <v>4973000</v>
          </cell>
        </row>
        <row r="214">
          <cell r="A214" t="str">
            <v>511540</v>
          </cell>
          <cell r="B214" t="str">
            <v/>
          </cell>
          <cell r="C214" t="str">
            <v>4</v>
          </cell>
          <cell r="D214" t="str">
            <v>De veh¡culos</v>
          </cell>
          <cell r="E214">
            <v>2437000</v>
          </cell>
          <cell r="F214">
            <v>0</v>
          </cell>
          <cell r="G214">
            <v>0</v>
          </cell>
          <cell r="H214">
            <v>2437000</v>
          </cell>
        </row>
        <row r="215">
          <cell r="A215" t="str">
            <v>511595</v>
          </cell>
          <cell r="B215" t="str">
            <v/>
          </cell>
          <cell r="C215" t="str">
            <v>4</v>
          </cell>
          <cell r="D215" t="str">
            <v>Otros</v>
          </cell>
          <cell r="E215">
            <v>276939</v>
          </cell>
          <cell r="F215">
            <v>39870</v>
          </cell>
          <cell r="G215">
            <v>0</v>
          </cell>
          <cell r="H215">
            <v>316809</v>
          </cell>
        </row>
        <row r="216">
          <cell r="A216" t="str">
            <v>51159504</v>
          </cell>
          <cell r="B216" t="str">
            <v/>
          </cell>
          <cell r="C216" t="str">
            <v>5</v>
          </cell>
          <cell r="D216" t="str">
            <v>Impuesto al consumo</v>
          </cell>
          <cell r="E216">
            <v>36875</v>
          </cell>
          <cell r="F216">
            <v>6989</v>
          </cell>
          <cell r="G216">
            <v>0</v>
          </cell>
          <cell r="H216">
            <v>43864</v>
          </cell>
        </row>
        <row r="217">
          <cell r="A217" t="str">
            <v>51159505</v>
          </cell>
          <cell r="B217" t="str">
            <v/>
          </cell>
          <cell r="C217" t="str">
            <v>5</v>
          </cell>
          <cell r="D217" t="str">
            <v>Gravamen al Movimiento Financiero</v>
          </cell>
          <cell r="E217">
            <v>240064</v>
          </cell>
          <cell r="F217">
            <v>32881</v>
          </cell>
          <cell r="G217">
            <v>0</v>
          </cell>
          <cell r="H217">
            <v>272945</v>
          </cell>
        </row>
        <row r="218">
          <cell r="A218" t="str">
            <v>5130</v>
          </cell>
          <cell r="B218" t="str">
            <v/>
          </cell>
          <cell r="C218" t="str">
            <v>3</v>
          </cell>
          <cell r="D218" t="str">
            <v>Seguros</v>
          </cell>
          <cell r="E218">
            <v>4944599</v>
          </cell>
          <cell r="F218">
            <v>0</v>
          </cell>
          <cell r="G218">
            <v>0</v>
          </cell>
          <cell r="H218">
            <v>4944599</v>
          </cell>
        </row>
        <row r="219">
          <cell r="A219" t="str">
            <v>513025</v>
          </cell>
          <cell r="B219" t="str">
            <v/>
          </cell>
          <cell r="C219" t="str">
            <v>4</v>
          </cell>
          <cell r="D219" t="str">
            <v>Incendio</v>
          </cell>
          <cell r="E219">
            <v>1303611</v>
          </cell>
          <cell r="F219">
            <v>0</v>
          </cell>
          <cell r="G219">
            <v>0</v>
          </cell>
          <cell r="H219">
            <v>1303611</v>
          </cell>
        </row>
        <row r="220">
          <cell r="A220" t="str">
            <v>513040</v>
          </cell>
          <cell r="B220" t="str">
            <v/>
          </cell>
          <cell r="C220" t="str">
            <v>4</v>
          </cell>
          <cell r="D220" t="str">
            <v>Flota y equipo de transporte</v>
          </cell>
          <cell r="E220">
            <v>3640988</v>
          </cell>
          <cell r="F220">
            <v>0</v>
          </cell>
          <cell r="G220">
            <v>0</v>
          </cell>
          <cell r="H220">
            <v>3640988</v>
          </cell>
        </row>
        <row r="221">
          <cell r="A221" t="str">
            <v>5135</v>
          </cell>
          <cell r="B221" t="str">
            <v/>
          </cell>
          <cell r="C221" t="str">
            <v>3</v>
          </cell>
          <cell r="D221" t="str">
            <v>Servicios</v>
          </cell>
          <cell r="E221">
            <v>13634973</v>
          </cell>
          <cell r="F221">
            <v>2425344</v>
          </cell>
          <cell r="G221">
            <v>50000</v>
          </cell>
          <cell r="H221">
            <v>16010317</v>
          </cell>
        </row>
        <row r="222">
          <cell r="A222" t="str">
            <v>513505</v>
          </cell>
          <cell r="B222" t="str">
            <v/>
          </cell>
          <cell r="C222" t="str">
            <v>4</v>
          </cell>
          <cell r="D222" t="str">
            <v>Aseo y vigilancia</v>
          </cell>
          <cell r="E222">
            <v>4950048</v>
          </cell>
          <cell r="F222">
            <v>880495</v>
          </cell>
          <cell r="G222">
            <v>0</v>
          </cell>
          <cell r="H222">
            <v>5830543</v>
          </cell>
        </row>
        <row r="223">
          <cell r="A223" t="str">
            <v>513525</v>
          </cell>
          <cell r="B223" t="str">
            <v/>
          </cell>
          <cell r="C223" t="str">
            <v>4</v>
          </cell>
          <cell r="D223" t="str">
            <v>Acueducto y alcantarillado</v>
          </cell>
          <cell r="E223">
            <v>296813</v>
          </cell>
          <cell r="F223">
            <v>114890</v>
          </cell>
          <cell r="G223">
            <v>50000</v>
          </cell>
          <cell r="H223">
            <v>361703</v>
          </cell>
        </row>
        <row r="224">
          <cell r="A224" t="str">
            <v>513530</v>
          </cell>
          <cell r="B224" t="str">
            <v/>
          </cell>
          <cell r="C224" t="str">
            <v>4</v>
          </cell>
          <cell r="D224" t="str">
            <v>Energia electrica</v>
          </cell>
          <cell r="E224">
            <v>360040</v>
          </cell>
          <cell r="F224">
            <v>64110</v>
          </cell>
          <cell r="G224">
            <v>0</v>
          </cell>
          <cell r="H224">
            <v>424150</v>
          </cell>
        </row>
        <row r="225">
          <cell r="A225" t="str">
            <v>513535</v>
          </cell>
          <cell r="B225" t="str">
            <v/>
          </cell>
          <cell r="C225" t="str">
            <v>4</v>
          </cell>
          <cell r="D225" t="str">
            <v>Tel‚fono</v>
          </cell>
          <cell r="E225">
            <v>3079577</v>
          </cell>
          <cell r="F225">
            <v>537499</v>
          </cell>
          <cell r="G225">
            <v>0</v>
          </cell>
          <cell r="H225">
            <v>3617076</v>
          </cell>
        </row>
        <row r="226">
          <cell r="A226" t="str">
            <v>51353505</v>
          </cell>
          <cell r="B226" t="str">
            <v/>
          </cell>
          <cell r="C226" t="str">
            <v>5</v>
          </cell>
          <cell r="D226" t="str">
            <v>Convencional</v>
          </cell>
          <cell r="E226">
            <v>1337600</v>
          </cell>
          <cell r="F226">
            <v>246143</v>
          </cell>
          <cell r="G226">
            <v>0</v>
          </cell>
          <cell r="H226">
            <v>1583743</v>
          </cell>
        </row>
        <row r="227">
          <cell r="A227" t="str">
            <v>51353510</v>
          </cell>
          <cell r="B227" t="str">
            <v/>
          </cell>
          <cell r="C227" t="str">
            <v>5</v>
          </cell>
          <cell r="D227" t="str">
            <v>Celular</v>
          </cell>
          <cell r="E227">
            <v>1741977</v>
          </cell>
          <cell r="F227">
            <v>291356</v>
          </cell>
          <cell r="G227">
            <v>0</v>
          </cell>
          <cell r="H227">
            <v>2033333</v>
          </cell>
        </row>
        <row r="228">
          <cell r="A228" t="str">
            <v>513595</v>
          </cell>
          <cell r="B228" t="str">
            <v/>
          </cell>
          <cell r="C228" t="str">
            <v>4</v>
          </cell>
          <cell r="D228" t="str">
            <v>Otros</v>
          </cell>
          <cell r="E228">
            <v>4948495</v>
          </cell>
          <cell r="F228">
            <v>828350</v>
          </cell>
          <cell r="G228">
            <v>0</v>
          </cell>
          <cell r="H228">
            <v>5776845</v>
          </cell>
        </row>
        <row r="229">
          <cell r="A229" t="str">
            <v>51359505</v>
          </cell>
          <cell r="B229" t="str">
            <v/>
          </cell>
          <cell r="C229" t="str">
            <v>5</v>
          </cell>
          <cell r="D229" t="str">
            <v>Administracion</v>
          </cell>
          <cell r="E229">
            <v>4948495</v>
          </cell>
          <cell r="F229">
            <v>828350</v>
          </cell>
          <cell r="G229">
            <v>0</v>
          </cell>
          <cell r="H229">
            <v>5776845</v>
          </cell>
        </row>
        <row r="230">
          <cell r="A230" t="str">
            <v>5140</v>
          </cell>
          <cell r="B230" t="str">
            <v/>
          </cell>
          <cell r="C230" t="str">
            <v>3</v>
          </cell>
          <cell r="D230" t="str">
            <v>Gastos legales</v>
          </cell>
          <cell r="E230">
            <v>1511000</v>
          </cell>
          <cell r="F230">
            <v>0</v>
          </cell>
          <cell r="G230">
            <v>0</v>
          </cell>
          <cell r="H230">
            <v>1511000</v>
          </cell>
        </row>
        <row r="231">
          <cell r="A231" t="str">
            <v>514010</v>
          </cell>
          <cell r="B231" t="str">
            <v/>
          </cell>
          <cell r="C231" t="str">
            <v>4</v>
          </cell>
          <cell r="D231" t="str">
            <v>Registro mercantil</v>
          </cell>
          <cell r="E231">
            <v>1511000</v>
          </cell>
          <cell r="F231">
            <v>0</v>
          </cell>
          <cell r="G231">
            <v>0</v>
          </cell>
          <cell r="H231">
            <v>1511000</v>
          </cell>
        </row>
        <row r="232">
          <cell r="A232" t="str">
            <v>5160</v>
          </cell>
          <cell r="B232" t="str">
            <v/>
          </cell>
          <cell r="C232" t="str">
            <v>3</v>
          </cell>
          <cell r="D232" t="str">
            <v>Depreciaciones</v>
          </cell>
          <cell r="E232">
            <v>7928658</v>
          </cell>
          <cell r="F232">
            <v>1321443</v>
          </cell>
          <cell r="G232">
            <v>0</v>
          </cell>
          <cell r="H232">
            <v>9250101</v>
          </cell>
        </row>
        <row r="233">
          <cell r="A233" t="str">
            <v>516005</v>
          </cell>
          <cell r="B233" t="str">
            <v/>
          </cell>
          <cell r="C233" t="str">
            <v>4</v>
          </cell>
          <cell r="D233" t="str">
            <v>Construcciones y edificaciones</v>
          </cell>
          <cell r="E233">
            <v>2899146</v>
          </cell>
          <cell r="F233">
            <v>483191</v>
          </cell>
          <cell r="G233">
            <v>0</v>
          </cell>
          <cell r="H233">
            <v>3382337</v>
          </cell>
        </row>
        <row r="234">
          <cell r="A234" t="str">
            <v>516015</v>
          </cell>
          <cell r="B234" t="str">
            <v/>
          </cell>
          <cell r="C234" t="str">
            <v>4</v>
          </cell>
          <cell r="D234" t="str">
            <v>Equipo de oficina</v>
          </cell>
          <cell r="E234">
            <v>1533444</v>
          </cell>
          <cell r="F234">
            <v>255574</v>
          </cell>
          <cell r="G234">
            <v>0</v>
          </cell>
          <cell r="H234">
            <v>1789018</v>
          </cell>
        </row>
        <row r="235">
          <cell r="A235" t="str">
            <v>516035</v>
          </cell>
          <cell r="B235" t="str">
            <v/>
          </cell>
          <cell r="C235" t="str">
            <v>4</v>
          </cell>
          <cell r="D235" t="str">
            <v>Flota y equipo de transporte</v>
          </cell>
          <cell r="E235">
            <v>3496068</v>
          </cell>
          <cell r="F235">
            <v>582678</v>
          </cell>
          <cell r="G235">
            <v>0</v>
          </cell>
          <cell r="H235">
            <v>4078746</v>
          </cell>
        </row>
        <row r="236">
          <cell r="A236" t="str">
            <v>5195</v>
          </cell>
          <cell r="B236" t="str">
            <v/>
          </cell>
          <cell r="C236" t="str">
            <v>3</v>
          </cell>
          <cell r="D236" t="str">
            <v>Diversos</v>
          </cell>
          <cell r="E236">
            <v>1728175</v>
          </cell>
          <cell r="F236">
            <v>13712</v>
          </cell>
          <cell r="G236">
            <v>0</v>
          </cell>
          <cell r="H236">
            <v>1741887</v>
          </cell>
        </row>
        <row r="237">
          <cell r="A237" t="str">
            <v>519510</v>
          </cell>
          <cell r="B237" t="str">
            <v/>
          </cell>
          <cell r="C237" t="str">
            <v>4</v>
          </cell>
          <cell r="D237" t="str">
            <v>Libros, suscripciones, peri¢dicos y revistas</v>
          </cell>
          <cell r="E237">
            <v>1689076</v>
          </cell>
          <cell r="F237">
            <v>0</v>
          </cell>
          <cell r="G237">
            <v>0</v>
          </cell>
          <cell r="H237">
            <v>1689076</v>
          </cell>
        </row>
        <row r="238">
          <cell r="A238" t="str">
            <v>519565</v>
          </cell>
          <cell r="B238" t="str">
            <v/>
          </cell>
          <cell r="C238" t="str">
            <v>4</v>
          </cell>
          <cell r="D238" t="str">
            <v>Parqueaderos</v>
          </cell>
          <cell r="E238">
            <v>37000</v>
          </cell>
          <cell r="F238">
            <v>12000</v>
          </cell>
          <cell r="G238">
            <v>0</v>
          </cell>
          <cell r="H238">
            <v>49000</v>
          </cell>
        </row>
        <row r="239">
          <cell r="A239" t="str">
            <v>519595</v>
          </cell>
          <cell r="B239" t="str">
            <v/>
          </cell>
          <cell r="C239" t="str">
            <v>4</v>
          </cell>
          <cell r="D239" t="str">
            <v>Otros</v>
          </cell>
          <cell r="E239">
            <v>2099</v>
          </cell>
          <cell r="F239">
            <v>1712</v>
          </cell>
          <cell r="G239">
            <v>0</v>
          </cell>
          <cell r="H239">
            <v>3811</v>
          </cell>
        </row>
        <row r="240">
          <cell r="A240" t="str">
            <v>51959595</v>
          </cell>
          <cell r="B240" t="str">
            <v/>
          </cell>
          <cell r="C240" t="str">
            <v>5</v>
          </cell>
          <cell r="D240" t="str">
            <v>Gastos diversos</v>
          </cell>
          <cell r="E240">
            <v>2099</v>
          </cell>
          <cell r="F240">
            <v>1712</v>
          </cell>
          <cell r="G240">
            <v>0</v>
          </cell>
          <cell r="H240">
            <v>3811</v>
          </cell>
        </row>
        <row r="241">
          <cell r="A241" t="str">
            <v>53</v>
          </cell>
          <cell r="B241" t="str">
            <v/>
          </cell>
          <cell r="C241" t="str">
            <v>2</v>
          </cell>
          <cell r="D241" t="str">
            <v>Otros gastos de actividades ordinarias</v>
          </cell>
          <cell r="E241">
            <v>26947032</v>
          </cell>
          <cell r="F241">
            <v>5060001</v>
          </cell>
          <cell r="G241">
            <v>0</v>
          </cell>
          <cell r="H241">
            <v>32007033</v>
          </cell>
        </row>
        <row r="242">
          <cell r="A242" t="str">
            <v>5305</v>
          </cell>
          <cell r="B242" t="str">
            <v/>
          </cell>
          <cell r="C242" t="str">
            <v>3</v>
          </cell>
          <cell r="D242" t="str">
            <v>Financieros</v>
          </cell>
          <cell r="E242">
            <v>440992</v>
          </cell>
          <cell r="F242">
            <v>55121</v>
          </cell>
          <cell r="G242">
            <v>0</v>
          </cell>
          <cell r="H242">
            <v>496113</v>
          </cell>
        </row>
        <row r="243">
          <cell r="A243" t="str">
            <v>530510</v>
          </cell>
          <cell r="B243" t="str">
            <v/>
          </cell>
          <cell r="C243" t="str">
            <v>4</v>
          </cell>
          <cell r="D243" t="str">
            <v>Comisiones</v>
          </cell>
          <cell r="E243">
            <v>178700</v>
          </cell>
          <cell r="F243">
            <v>0</v>
          </cell>
          <cell r="G243">
            <v>0</v>
          </cell>
          <cell r="H243">
            <v>178700</v>
          </cell>
        </row>
        <row r="244">
          <cell r="A244" t="str">
            <v>530515</v>
          </cell>
          <cell r="B244" t="str">
            <v/>
          </cell>
          <cell r="C244" t="str">
            <v>4</v>
          </cell>
          <cell r="D244" t="str">
            <v>Otros gastos bancarios</v>
          </cell>
          <cell r="E244">
            <v>262182</v>
          </cell>
          <cell r="F244">
            <v>55121</v>
          </cell>
          <cell r="G244">
            <v>0</v>
          </cell>
          <cell r="H244">
            <v>317303</v>
          </cell>
        </row>
        <row r="245">
          <cell r="A245" t="str">
            <v>530520</v>
          </cell>
          <cell r="B245" t="str">
            <v/>
          </cell>
          <cell r="C245" t="str">
            <v>4</v>
          </cell>
          <cell r="D245" t="str">
            <v>Diferencia en cambio</v>
          </cell>
          <cell r="E245">
            <v>110</v>
          </cell>
          <cell r="F245">
            <v>0</v>
          </cell>
          <cell r="G245">
            <v>0</v>
          </cell>
          <cell r="H245">
            <v>110</v>
          </cell>
        </row>
        <row r="246">
          <cell r="A246" t="str">
            <v>5350</v>
          </cell>
          <cell r="B246" t="str">
            <v/>
          </cell>
          <cell r="C246" t="str">
            <v>3</v>
          </cell>
          <cell r="D246" t="str">
            <v>Gastos por medici¢n al valor razonable</v>
          </cell>
          <cell r="E246">
            <v>26506040</v>
          </cell>
          <cell r="F246">
            <v>5004880</v>
          </cell>
          <cell r="G246">
            <v>0</v>
          </cell>
          <cell r="H246">
            <v>31510920</v>
          </cell>
        </row>
        <row r="247">
          <cell r="A247" t="str">
            <v>535012</v>
          </cell>
          <cell r="B247" t="str">
            <v/>
          </cell>
          <cell r="C247" t="str">
            <v>4</v>
          </cell>
          <cell r="D247" t="str">
            <v>P‚rdida en la medici¢n del valor razonable de inversiones</v>
          </cell>
          <cell r="E247">
            <v>26277240</v>
          </cell>
          <cell r="F247">
            <v>5004880</v>
          </cell>
          <cell r="G247">
            <v>0</v>
          </cell>
          <cell r="H247">
            <v>31282120</v>
          </cell>
        </row>
        <row r="248">
          <cell r="A248" t="str">
            <v>535013</v>
          </cell>
          <cell r="B248" t="str">
            <v/>
          </cell>
          <cell r="C248" t="str">
            <v>4</v>
          </cell>
          <cell r="D248" t="str">
            <v>P‚rdida en la medici¢n del valor razonable de otros instrume</v>
          </cell>
          <cell r="E248">
            <v>228800</v>
          </cell>
          <cell r="F248">
            <v>0</v>
          </cell>
          <cell r="G248">
            <v>0</v>
          </cell>
          <cell r="H248">
            <v>228800</v>
          </cell>
        </row>
        <row r="249">
          <cell r="A249" t="str">
            <v>57</v>
          </cell>
          <cell r="B249" t="str">
            <v/>
          </cell>
          <cell r="C249" t="str">
            <v>2</v>
          </cell>
          <cell r="D249" t="str">
            <v>Impuestos a las ganancias</v>
          </cell>
          <cell r="E249">
            <v>3237634</v>
          </cell>
          <cell r="F249">
            <v>0</v>
          </cell>
          <cell r="G249">
            <v>3237634</v>
          </cell>
          <cell r="H249">
            <v>0</v>
          </cell>
        </row>
        <row r="250">
          <cell r="A250" t="str">
            <v>5705</v>
          </cell>
          <cell r="B250" t="str">
            <v/>
          </cell>
          <cell r="C250" t="str">
            <v>3</v>
          </cell>
          <cell r="D250" t="str">
            <v>Impuesto sobre la renta y complementarios</v>
          </cell>
          <cell r="E250">
            <v>3237634</v>
          </cell>
          <cell r="F250">
            <v>0</v>
          </cell>
          <cell r="G250">
            <v>3237634</v>
          </cell>
          <cell r="H250">
            <v>0</v>
          </cell>
        </row>
        <row r="251">
          <cell r="A251" t="str">
            <v>570505</v>
          </cell>
          <cell r="B251" t="str">
            <v/>
          </cell>
          <cell r="C251" t="str">
            <v>4</v>
          </cell>
          <cell r="D251" t="str">
            <v>Impuesto sobre la renta del ejercicio</v>
          </cell>
          <cell r="E251">
            <v>3085406</v>
          </cell>
          <cell r="F251">
            <v>0</v>
          </cell>
          <cell r="G251">
            <v>3085406</v>
          </cell>
          <cell r="H251">
            <v>0</v>
          </cell>
        </row>
        <row r="252">
          <cell r="A252" t="str">
            <v>570510</v>
          </cell>
          <cell r="B252" t="str">
            <v/>
          </cell>
          <cell r="C252" t="str">
            <v>4</v>
          </cell>
          <cell r="D252" t="str">
            <v>Impuesto sobre la renta - Ajustes a impuestos diferidos</v>
          </cell>
          <cell r="E252">
            <v>152228</v>
          </cell>
          <cell r="F252">
            <v>0</v>
          </cell>
          <cell r="G252">
            <v>152228</v>
          </cell>
          <cell r="H252">
            <v>0</v>
          </cell>
        </row>
        <row r="253">
          <cell r="A253" t="str">
            <v/>
          </cell>
          <cell r="B253" t="str">
            <v/>
          </cell>
          <cell r="C253" t="str">
            <v/>
          </cell>
          <cell r="D253" t="str">
            <v xml:space="preserve">   Total débitos:</v>
          </cell>
          <cell r="E253">
            <v>3245355536</v>
          </cell>
          <cell r="F253">
            <v>73477043</v>
          </cell>
          <cell r="G253">
            <v>0</v>
          </cell>
          <cell r="H253">
            <v>3272674405</v>
          </cell>
        </row>
        <row r="254">
          <cell r="A254" t="str">
            <v/>
          </cell>
          <cell r="B254" t="str">
            <v/>
          </cell>
          <cell r="C254" t="str">
            <v/>
          </cell>
          <cell r="D254" t="str">
            <v xml:space="preserve">    Total créditos:</v>
          </cell>
          <cell r="E254">
            <v>3245355536</v>
          </cell>
          <cell r="F254">
            <v>0</v>
          </cell>
          <cell r="G254">
            <v>73477043</v>
          </cell>
          <cell r="H254">
            <v>3272674405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BG AÑO"/>
      <sheetName val="ER AÑO"/>
      <sheetName val="ECP"/>
      <sheetName val="ECSF"/>
      <sheetName val="EFE"/>
      <sheetName val="NOTAS"/>
      <sheetName val="BG MES DIC08"/>
      <sheetName val="ER MES DIC08"/>
      <sheetName val="ER DETALLADO DIC08"/>
      <sheetName val="BG MES DIC07"/>
      <sheetName val="ER MES DIC07"/>
      <sheetName val="ER DETALLADO DIC07"/>
      <sheetName val="BCE PRUEBA 2007"/>
    </sheetNames>
    <sheetDataSet>
      <sheetData sheetId="0" refreshError="1"/>
      <sheetData sheetId="1" refreshError="1"/>
      <sheetData sheetId="2"/>
      <sheetData sheetId="3">
        <row r="6">
          <cell r="A6" t="str">
            <v xml:space="preserve"> (Expresados en pesos colombianos)</v>
          </cell>
        </row>
        <row r="8">
          <cell r="A8" t="str">
            <v>AÑO / DECISIONES SOCIOS</v>
          </cell>
          <cell r="B8" t="str">
            <v>CAPITAL</v>
          </cell>
          <cell r="C8" t="str">
            <v>RESERVA LEGAL</v>
          </cell>
          <cell r="D8" t="str">
            <v>REVALORIZ. PATRIMONIO</v>
          </cell>
          <cell r="E8" t="str">
            <v>RESULT. EJ.  ANTERIORES</v>
          </cell>
          <cell r="F8" t="str">
            <v>RESULTADO EJERCICIO</v>
          </cell>
        </row>
      </sheetData>
      <sheetData sheetId="4" refreshError="1"/>
      <sheetData sheetId="5" refreshError="1"/>
      <sheetData sheetId="6"/>
      <sheetData sheetId="7"/>
      <sheetData sheetId="8"/>
      <sheetData sheetId="9"/>
      <sheetData sheetId="10" refreshError="1"/>
      <sheetData sheetId="11" refreshError="1"/>
      <sheetData sheetId="12" refreshError="1"/>
      <sheetData sheetId="1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BG AÑO"/>
      <sheetName val="ER AÑO"/>
      <sheetName val="ECP"/>
      <sheetName val="ECSF"/>
      <sheetName val="EFE"/>
      <sheetName val="NOTAS"/>
      <sheetName val="BG MES DIC08"/>
      <sheetName val="ER MES DIC08"/>
      <sheetName val="ER DETALLADO DIC08"/>
      <sheetName val="BG MES DIC07"/>
      <sheetName val="ER MES DIC07"/>
      <sheetName val="ER DETALLADO DIC07"/>
      <sheetName val="BCE PRUEBA 2007"/>
    </sheetNames>
    <sheetDataSet>
      <sheetData sheetId="0" refreshError="1"/>
      <sheetData sheetId="1" refreshError="1"/>
      <sheetData sheetId="2"/>
      <sheetData sheetId="3">
        <row r="6">
          <cell r="A6" t="str">
            <v xml:space="preserve"> (Expresados en pesos colombianos)</v>
          </cell>
        </row>
        <row r="8">
          <cell r="A8" t="str">
            <v>AÑO / DECISIONES SOCIOS</v>
          </cell>
          <cell r="B8" t="str">
            <v>CAPITAL</v>
          </cell>
          <cell r="C8" t="str">
            <v>RESERVA LEGAL</v>
          </cell>
          <cell r="D8" t="str">
            <v>REVALORIZ. PATRIMONIO</v>
          </cell>
          <cell r="E8" t="str">
            <v>RESULT. EJ.  ANTERIORES</v>
          </cell>
          <cell r="F8" t="str">
            <v>RESULTADO EJERCICIO</v>
          </cell>
        </row>
      </sheetData>
      <sheetData sheetId="4" refreshError="1"/>
      <sheetData sheetId="5" refreshError="1"/>
      <sheetData sheetId="6"/>
      <sheetData sheetId="7"/>
      <sheetData sheetId="8"/>
      <sheetData sheetId="9"/>
      <sheetData sheetId="10" refreshError="1"/>
      <sheetData sheetId="11" refreshError="1"/>
      <sheetData sheetId="12" refreshError="1"/>
      <sheetData sheetId="1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10COMP"/>
      <sheetName val="BG"/>
      <sheetName val="PYG"/>
      <sheetName val="Flujo efectivo "/>
      <sheetName val="Situación financiera "/>
      <sheetName val="Cambios Patrimonio"/>
      <sheetName val="Balance de P2013"/>
      <sheetName val="NOTAS "/>
      <sheetName val="Proy. Distribución Utilidades"/>
      <sheetName val="Balance de P2012"/>
      <sheetName val="Hoja1"/>
    </sheetNames>
    <sheetDataSet>
      <sheetData sheetId="0"/>
      <sheetData sheetId="1"/>
      <sheetData sheetId="2"/>
      <sheetData sheetId="3"/>
      <sheetData sheetId="4"/>
      <sheetData sheetId="5"/>
      <sheetData sheetId="6">
        <row r="6">
          <cell r="A6">
            <v>1</v>
          </cell>
          <cell r="B6" t="str">
            <v/>
          </cell>
          <cell r="C6" t="str">
            <v>1</v>
          </cell>
          <cell r="D6" t="str">
            <v>Activo</v>
          </cell>
          <cell r="E6">
            <v>1108655172</v>
          </cell>
          <cell r="F6">
            <v>12316523</v>
          </cell>
          <cell r="G6">
            <v>24546262</v>
          </cell>
          <cell r="H6">
            <v>1096425433</v>
          </cell>
        </row>
        <row r="7">
          <cell r="A7">
            <v>11</v>
          </cell>
          <cell r="B7" t="str">
            <v/>
          </cell>
          <cell r="C7" t="str">
            <v>2</v>
          </cell>
          <cell r="D7" t="str">
            <v>Disponible</v>
          </cell>
          <cell r="E7">
            <v>11834349</v>
          </cell>
          <cell r="F7">
            <v>5674968</v>
          </cell>
          <cell r="G7">
            <v>4387599</v>
          </cell>
          <cell r="H7">
            <v>13121718</v>
          </cell>
        </row>
        <row r="8">
          <cell r="A8">
            <v>1110</v>
          </cell>
          <cell r="B8" t="str">
            <v/>
          </cell>
          <cell r="C8" t="str">
            <v>3</v>
          </cell>
          <cell r="D8" t="str">
            <v>Bancos</v>
          </cell>
          <cell r="E8">
            <v>11834349</v>
          </cell>
          <cell r="F8">
            <v>5674968</v>
          </cell>
          <cell r="G8">
            <v>4387599</v>
          </cell>
          <cell r="H8">
            <v>13121718</v>
          </cell>
        </row>
        <row r="9">
          <cell r="A9">
            <v>111005</v>
          </cell>
          <cell r="B9" t="str">
            <v/>
          </cell>
          <cell r="C9" t="str">
            <v>4</v>
          </cell>
          <cell r="D9" t="str">
            <v>Moneda Nacional</v>
          </cell>
          <cell r="E9">
            <v>11834349</v>
          </cell>
          <cell r="F9">
            <v>5674968</v>
          </cell>
          <cell r="G9">
            <v>4387599</v>
          </cell>
          <cell r="H9">
            <v>13121718</v>
          </cell>
        </row>
        <row r="10">
          <cell r="A10">
            <v>11100514</v>
          </cell>
          <cell r="B10" t="str">
            <v/>
          </cell>
          <cell r="C10" t="str">
            <v>5</v>
          </cell>
          <cell r="D10" t="str">
            <v>Banco de Crédito</v>
          </cell>
          <cell r="E10">
            <v>11834349</v>
          </cell>
          <cell r="F10">
            <v>5674968</v>
          </cell>
          <cell r="G10">
            <v>4387599</v>
          </cell>
          <cell r="H10">
            <v>13121718</v>
          </cell>
        </row>
        <row r="11">
          <cell r="A11">
            <v>1110051405</v>
          </cell>
          <cell r="B11" t="str">
            <v/>
          </cell>
          <cell r="C11" t="str">
            <v>6</v>
          </cell>
          <cell r="D11" t="str">
            <v>Helm Bank Cta. Cte. 007387905</v>
          </cell>
          <cell r="E11">
            <v>11834349</v>
          </cell>
          <cell r="F11">
            <v>5674968</v>
          </cell>
          <cell r="G11">
            <v>4387599</v>
          </cell>
          <cell r="H11">
            <v>13121718</v>
          </cell>
        </row>
        <row r="12">
          <cell r="A12">
            <v>12</v>
          </cell>
          <cell r="B12" t="str">
            <v/>
          </cell>
          <cell r="C12" t="str">
            <v>2</v>
          </cell>
          <cell r="D12" t="str">
            <v>Inversiones</v>
          </cell>
          <cell r="E12">
            <v>147924556</v>
          </cell>
          <cell r="F12">
            <v>3137</v>
          </cell>
          <cell r="G12">
            <v>220</v>
          </cell>
          <cell r="H12">
            <v>147927473</v>
          </cell>
        </row>
        <row r="13">
          <cell r="A13">
            <v>1205</v>
          </cell>
          <cell r="B13" t="str">
            <v/>
          </cell>
          <cell r="C13" t="str">
            <v>3</v>
          </cell>
          <cell r="D13" t="str">
            <v>Acciones</v>
          </cell>
          <cell r="E13">
            <v>146667846</v>
          </cell>
          <cell r="F13">
            <v>0</v>
          </cell>
          <cell r="G13">
            <v>0</v>
          </cell>
          <cell r="H13">
            <v>146667846</v>
          </cell>
        </row>
        <row r="14">
          <cell r="A14">
            <v>120555</v>
          </cell>
          <cell r="B14" t="str">
            <v/>
          </cell>
          <cell r="C14" t="str">
            <v>4</v>
          </cell>
          <cell r="D14" t="str">
            <v>Actividades Inmobiliarias</v>
          </cell>
          <cell r="E14">
            <v>33215000</v>
          </cell>
          <cell r="F14">
            <v>0</v>
          </cell>
          <cell r="G14">
            <v>0</v>
          </cell>
          <cell r="H14">
            <v>33215000</v>
          </cell>
        </row>
        <row r="15">
          <cell r="A15">
            <v>120555</v>
          </cell>
          <cell r="B15" t="str">
            <v>900142489</v>
          </cell>
          <cell r="C15" t="str">
            <v>5</v>
          </cell>
          <cell r="D15" t="str">
            <v>L.M. Iragorri Hormaza &amp; Cia SCA.</v>
          </cell>
          <cell r="E15">
            <v>33215000</v>
          </cell>
          <cell r="F15">
            <v>0</v>
          </cell>
          <cell r="G15">
            <v>0</v>
          </cell>
          <cell r="H15">
            <v>33215000</v>
          </cell>
        </row>
        <row r="16">
          <cell r="A16">
            <v>120570</v>
          </cell>
          <cell r="B16" t="str">
            <v/>
          </cell>
          <cell r="C16" t="str">
            <v>4</v>
          </cell>
          <cell r="D16" t="str">
            <v>Otras Actividades de Servicios Comunitarios, Socia</v>
          </cell>
          <cell r="E16">
            <v>44376300</v>
          </cell>
          <cell r="F16">
            <v>0</v>
          </cell>
          <cell r="G16">
            <v>0</v>
          </cell>
          <cell r="H16">
            <v>44376300</v>
          </cell>
        </row>
        <row r="17">
          <cell r="A17">
            <v>120570</v>
          </cell>
          <cell r="B17" t="str">
            <v>830072170</v>
          </cell>
          <cell r="C17" t="str">
            <v>5</v>
          </cell>
          <cell r="D17" t="str">
            <v>JLT Valencia &amp; Iragorri B.I.O.</v>
          </cell>
          <cell r="E17">
            <v>423300</v>
          </cell>
          <cell r="F17">
            <v>0</v>
          </cell>
          <cell r="G17">
            <v>0</v>
          </cell>
          <cell r="H17">
            <v>423300</v>
          </cell>
        </row>
        <row r="18">
          <cell r="A18">
            <v>120570</v>
          </cell>
          <cell r="B18" t="str">
            <v>891500316</v>
          </cell>
          <cell r="C18" t="str">
            <v>5</v>
          </cell>
          <cell r="D18" t="str">
            <v>JLT Valencia &amp; Iragorri Corredores de Seguros S.A.</v>
          </cell>
          <cell r="E18">
            <v>43953000</v>
          </cell>
          <cell r="F18">
            <v>0</v>
          </cell>
          <cell r="G18">
            <v>0</v>
          </cell>
          <cell r="H18">
            <v>43953000</v>
          </cell>
        </row>
        <row r="19">
          <cell r="A19">
            <v>120599</v>
          </cell>
          <cell r="B19" t="str">
            <v/>
          </cell>
          <cell r="C19" t="str">
            <v>4</v>
          </cell>
          <cell r="D19" t="str">
            <v>Ajustes por Inflación</v>
          </cell>
          <cell r="E19">
            <v>69076546</v>
          </cell>
          <cell r="F19">
            <v>0</v>
          </cell>
          <cell r="G19">
            <v>0</v>
          </cell>
          <cell r="H19">
            <v>69076546</v>
          </cell>
        </row>
        <row r="20">
          <cell r="A20">
            <v>1245</v>
          </cell>
          <cell r="B20" t="str">
            <v/>
          </cell>
          <cell r="C20" t="str">
            <v>3</v>
          </cell>
          <cell r="D20" t="str">
            <v>Derechos Fiduciarios</v>
          </cell>
          <cell r="E20">
            <v>1256710</v>
          </cell>
          <cell r="F20">
            <v>3137</v>
          </cell>
          <cell r="G20">
            <v>220</v>
          </cell>
          <cell r="H20">
            <v>1259627</v>
          </cell>
        </row>
        <row r="21">
          <cell r="A21">
            <v>124505</v>
          </cell>
          <cell r="B21" t="str">
            <v/>
          </cell>
          <cell r="C21" t="str">
            <v>4</v>
          </cell>
          <cell r="D21" t="str">
            <v>Fideicomisos de Inversion</v>
          </cell>
          <cell r="E21">
            <v>1256710</v>
          </cell>
          <cell r="F21">
            <v>3137</v>
          </cell>
          <cell r="G21">
            <v>220</v>
          </cell>
          <cell r="H21">
            <v>1259627</v>
          </cell>
        </row>
        <row r="22">
          <cell r="A22">
            <v>12450514</v>
          </cell>
          <cell r="B22" t="str">
            <v/>
          </cell>
          <cell r="C22" t="str">
            <v>5</v>
          </cell>
          <cell r="D22" t="str">
            <v>Banco de Credito - Credifondo</v>
          </cell>
          <cell r="E22">
            <v>1256710</v>
          </cell>
          <cell r="F22">
            <v>3137</v>
          </cell>
          <cell r="G22">
            <v>220</v>
          </cell>
          <cell r="H22">
            <v>1259627</v>
          </cell>
        </row>
        <row r="23">
          <cell r="A23">
            <v>1245051405</v>
          </cell>
          <cell r="B23" t="str">
            <v/>
          </cell>
          <cell r="C23" t="str">
            <v>6</v>
          </cell>
          <cell r="D23" t="str">
            <v>Fiducia Encargo</v>
          </cell>
          <cell r="E23">
            <v>1256710</v>
          </cell>
          <cell r="F23">
            <v>3137</v>
          </cell>
          <cell r="G23">
            <v>220</v>
          </cell>
          <cell r="H23">
            <v>1259627</v>
          </cell>
        </row>
        <row r="24">
          <cell r="A24">
            <v>13</v>
          </cell>
          <cell r="B24" t="str">
            <v/>
          </cell>
          <cell r="C24" t="str">
            <v>2</v>
          </cell>
          <cell r="D24" t="str">
            <v>Deudores</v>
          </cell>
          <cell r="E24">
            <v>381427957</v>
          </cell>
          <cell r="F24">
            <v>6638418</v>
          </cell>
          <cell r="G24">
            <v>13642030</v>
          </cell>
          <cell r="H24">
            <v>374424345</v>
          </cell>
        </row>
        <row r="25">
          <cell r="A25">
            <v>1305</v>
          </cell>
          <cell r="B25" t="str">
            <v/>
          </cell>
          <cell r="C25" t="str">
            <v>3</v>
          </cell>
          <cell r="D25" t="str">
            <v>Clientes</v>
          </cell>
          <cell r="E25">
            <v>0</v>
          </cell>
          <cell r="F25">
            <v>5674968</v>
          </cell>
          <cell r="G25">
            <v>5674968</v>
          </cell>
          <cell r="H25">
            <v>0</v>
          </cell>
        </row>
        <row r="26">
          <cell r="A26">
            <v>130505</v>
          </cell>
          <cell r="B26" t="str">
            <v/>
          </cell>
          <cell r="C26" t="str">
            <v>4</v>
          </cell>
          <cell r="D26" t="str">
            <v>Nacionales</v>
          </cell>
          <cell r="E26">
            <v>0</v>
          </cell>
          <cell r="F26">
            <v>5674968</v>
          </cell>
          <cell r="G26">
            <v>5674968</v>
          </cell>
          <cell r="H26">
            <v>0</v>
          </cell>
        </row>
        <row r="27">
          <cell r="A27">
            <v>130505</v>
          </cell>
          <cell r="B27" t="str">
            <v>891500316</v>
          </cell>
          <cell r="C27" t="str">
            <v>5</v>
          </cell>
          <cell r="D27" t="str">
            <v>JLT VALENCIA &amp; IRAGORRI CORREDORES DE SEGUROS S.A.</v>
          </cell>
          <cell r="E27">
            <v>0</v>
          </cell>
          <cell r="F27">
            <v>5674968</v>
          </cell>
          <cell r="G27">
            <v>5674968</v>
          </cell>
          <cell r="H27">
            <v>0</v>
          </cell>
        </row>
        <row r="28">
          <cell r="A28">
            <v>1325</v>
          </cell>
          <cell r="B28" t="str">
            <v/>
          </cell>
          <cell r="C28" t="str">
            <v>3</v>
          </cell>
          <cell r="D28" t="str">
            <v>Cuentas por Cobrar a Socios o Accionistas</v>
          </cell>
          <cell r="E28">
            <v>373968885</v>
          </cell>
          <cell r="F28">
            <v>750000</v>
          </cell>
          <cell r="G28">
            <v>294540</v>
          </cell>
          <cell r="H28">
            <v>374424345</v>
          </cell>
        </row>
        <row r="29">
          <cell r="A29">
            <v>132505</v>
          </cell>
          <cell r="B29" t="str">
            <v/>
          </cell>
          <cell r="C29" t="str">
            <v>4</v>
          </cell>
          <cell r="D29" t="str">
            <v>A Socios</v>
          </cell>
          <cell r="E29">
            <v>373968885</v>
          </cell>
          <cell r="F29">
            <v>750000</v>
          </cell>
          <cell r="G29">
            <v>294540</v>
          </cell>
          <cell r="H29">
            <v>374424345</v>
          </cell>
        </row>
        <row r="30">
          <cell r="A30">
            <v>132505</v>
          </cell>
          <cell r="B30" t="str">
            <v>41788496</v>
          </cell>
          <cell r="C30" t="str">
            <v>5</v>
          </cell>
          <cell r="D30" t="str">
            <v>Valencia Iragorri Maria Alejandra</v>
          </cell>
          <cell r="E30">
            <v>373968885</v>
          </cell>
          <cell r="F30">
            <v>750000</v>
          </cell>
          <cell r="G30">
            <v>294540</v>
          </cell>
          <cell r="H30">
            <v>374424345</v>
          </cell>
        </row>
        <row r="31">
          <cell r="A31">
            <v>1355</v>
          </cell>
          <cell r="B31" t="str">
            <v/>
          </cell>
          <cell r="C31" t="str">
            <v>3</v>
          </cell>
          <cell r="D31" t="str">
            <v>Anticipo De Imptos y Contrib. o Saldos a Favor</v>
          </cell>
          <cell r="E31">
            <v>7459072</v>
          </cell>
          <cell r="F31">
            <v>213450</v>
          </cell>
          <cell r="G31">
            <v>7672522</v>
          </cell>
          <cell r="H31">
            <v>0</v>
          </cell>
        </row>
        <row r="32">
          <cell r="A32">
            <v>135505</v>
          </cell>
          <cell r="B32" t="str">
            <v/>
          </cell>
          <cell r="C32" t="str">
            <v>4</v>
          </cell>
          <cell r="D32" t="str">
            <v>Anticipo De Impuestos De Renta y Complementarios</v>
          </cell>
          <cell r="E32">
            <v>836000</v>
          </cell>
          <cell r="F32">
            <v>0</v>
          </cell>
          <cell r="G32">
            <v>836000</v>
          </cell>
          <cell r="H32">
            <v>0</v>
          </cell>
        </row>
        <row r="33">
          <cell r="A33">
            <v>13550505</v>
          </cell>
          <cell r="B33" t="str">
            <v/>
          </cell>
          <cell r="C33" t="str">
            <v>5</v>
          </cell>
          <cell r="D33" t="str">
            <v>Anticipo Impuesto de Renta</v>
          </cell>
          <cell r="E33">
            <v>836000</v>
          </cell>
          <cell r="F33">
            <v>0</v>
          </cell>
          <cell r="G33">
            <v>836000</v>
          </cell>
          <cell r="H33">
            <v>0</v>
          </cell>
        </row>
        <row r="34">
          <cell r="A34">
            <v>135515</v>
          </cell>
          <cell r="B34" t="str">
            <v/>
          </cell>
          <cell r="C34" t="str">
            <v>4</v>
          </cell>
          <cell r="D34" t="str">
            <v>Retención En La Fuente</v>
          </cell>
          <cell r="E34">
            <v>6404570</v>
          </cell>
          <cell r="F34">
            <v>182220</v>
          </cell>
          <cell r="G34">
            <v>6586790</v>
          </cell>
          <cell r="H34">
            <v>0</v>
          </cell>
        </row>
        <row r="35">
          <cell r="A35">
            <v>13551510</v>
          </cell>
          <cell r="B35" t="str">
            <v/>
          </cell>
          <cell r="C35" t="str">
            <v>5</v>
          </cell>
          <cell r="D35" t="str">
            <v>Retención S/Rendimientos Financieros</v>
          </cell>
          <cell r="E35">
            <v>2570</v>
          </cell>
          <cell r="F35">
            <v>220</v>
          </cell>
          <cell r="G35">
            <v>2790</v>
          </cell>
          <cell r="H35">
            <v>0</v>
          </cell>
        </row>
        <row r="36">
          <cell r="A36">
            <v>13551521</v>
          </cell>
          <cell r="B36" t="str">
            <v/>
          </cell>
          <cell r="C36" t="str">
            <v>5</v>
          </cell>
          <cell r="D36" t="str">
            <v>Retención S/Honorarios - 11%</v>
          </cell>
          <cell r="E36">
            <v>4400000</v>
          </cell>
          <cell r="F36">
            <v>0</v>
          </cell>
          <cell r="G36">
            <v>4400000</v>
          </cell>
          <cell r="H36">
            <v>0</v>
          </cell>
        </row>
        <row r="37">
          <cell r="A37">
            <v>13551563</v>
          </cell>
          <cell r="B37" t="str">
            <v/>
          </cell>
          <cell r="C37" t="str">
            <v>5</v>
          </cell>
          <cell r="D37" t="str">
            <v>Retencion S/Arrendamientos 3.5%</v>
          </cell>
          <cell r="E37">
            <v>2002000</v>
          </cell>
          <cell r="F37">
            <v>182000</v>
          </cell>
          <cell r="G37">
            <v>2184000</v>
          </cell>
          <cell r="H37">
            <v>0</v>
          </cell>
        </row>
        <row r="38">
          <cell r="A38">
            <v>135595</v>
          </cell>
          <cell r="B38" t="str">
            <v/>
          </cell>
          <cell r="C38" t="str">
            <v>4</v>
          </cell>
          <cell r="D38" t="str">
            <v>Otros</v>
          </cell>
          <cell r="E38">
            <v>218502</v>
          </cell>
          <cell r="F38">
            <v>31230</v>
          </cell>
          <cell r="G38">
            <v>249732</v>
          </cell>
          <cell r="H38">
            <v>0</v>
          </cell>
        </row>
        <row r="39">
          <cell r="A39">
            <v>13559515</v>
          </cell>
          <cell r="B39" t="str">
            <v/>
          </cell>
          <cell r="C39" t="str">
            <v>5</v>
          </cell>
          <cell r="D39" t="str">
            <v>Retencion Para la Equidad CREE</v>
          </cell>
          <cell r="E39">
            <v>156000</v>
          </cell>
          <cell r="F39">
            <v>0</v>
          </cell>
          <cell r="G39">
            <v>156000</v>
          </cell>
          <cell r="H39">
            <v>0</v>
          </cell>
        </row>
        <row r="40">
          <cell r="A40">
            <v>1355951506</v>
          </cell>
          <cell r="B40" t="str">
            <v/>
          </cell>
          <cell r="C40" t="str">
            <v>6</v>
          </cell>
          <cell r="D40" t="str">
            <v>Retencion CREE 0.6%</v>
          </cell>
          <cell r="E40">
            <v>156000</v>
          </cell>
          <cell r="F40">
            <v>0</v>
          </cell>
          <cell r="G40">
            <v>156000</v>
          </cell>
          <cell r="H40">
            <v>0</v>
          </cell>
        </row>
        <row r="41">
          <cell r="A41">
            <v>13559520</v>
          </cell>
          <cell r="B41" t="str">
            <v/>
          </cell>
          <cell r="C41" t="str">
            <v>5</v>
          </cell>
          <cell r="D41" t="str">
            <v>Autorretenciones Impuesto a la Equidad_CREE</v>
          </cell>
          <cell r="E41">
            <v>62502</v>
          </cell>
          <cell r="F41">
            <v>31230</v>
          </cell>
          <cell r="G41">
            <v>93732</v>
          </cell>
          <cell r="H41">
            <v>0</v>
          </cell>
        </row>
        <row r="42">
          <cell r="A42">
            <v>1355952006</v>
          </cell>
          <cell r="B42" t="str">
            <v/>
          </cell>
          <cell r="C42" t="str">
            <v>6</v>
          </cell>
          <cell r="D42" t="str">
            <v>Autorretenciones Impuesto a la Equidad_CREE 0.60%</v>
          </cell>
          <cell r="E42">
            <v>62502</v>
          </cell>
          <cell r="F42">
            <v>31230</v>
          </cell>
          <cell r="G42">
            <v>93732</v>
          </cell>
          <cell r="H42">
            <v>0</v>
          </cell>
        </row>
        <row r="43">
          <cell r="A43">
            <v>15</v>
          </cell>
          <cell r="B43" t="str">
            <v/>
          </cell>
          <cell r="C43" t="str">
            <v>2</v>
          </cell>
          <cell r="D43" t="str">
            <v>Propiedades, Planta y Equipo</v>
          </cell>
          <cell r="E43">
            <v>169608512</v>
          </cell>
          <cell r="F43">
            <v>0</v>
          </cell>
          <cell r="G43">
            <v>1433432</v>
          </cell>
          <cell r="H43">
            <v>168175080</v>
          </cell>
        </row>
        <row r="44">
          <cell r="A44">
            <v>1504</v>
          </cell>
          <cell r="B44" t="str">
            <v/>
          </cell>
          <cell r="C44" t="str">
            <v>3</v>
          </cell>
          <cell r="D44" t="str">
            <v>Terrenos</v>
          </cell>
          <cell r="E44">
            <v>65827586</v>
          </cell>
          <cell r="F44">
            <v>0</v>
          </cell>
          <cell r="G44">
            <v>0</v>
          </cell>
          <cell r="H44">
            <v>65827586</v>
          </cell>
        </row>
        <row r="45">
          <cell r="A45">
            <v>150410</v>
          </cell>
          <cell r="B45" t="str">
            <v/>
          </cell>
          <cell r="C45" t="str">
            <v>4</v>
          </cell>
          <cell r="D45" t="str">
            <v>Rurales</v>
          </cell>
          <cell r="E45">
            <v>20000000</v>
          </cell>
          <cell r="F45">
            <v>0</v>
          </cell>
          <cell r="G45">
            <v>0</v>
          </cell>
          <cell r="H45">
            <v>20000000</v>
          </cell>
        </row>
        <row r="46">
          <cell r="A46">
            <v>15041005</v>
          </cell>
          <cell r="B46" t="str">
            <v/>
          </cell>
          <cell r="C46" t="str">
            <v>5</v>
          </cell>
          <cell r="D46" t="str">
            <v>Lote La Calera</v>
          </cell>
          <cell r="E46">
            <v>20000000</v>
          </cell>
          <cell r="F46">
            <v>0</v>
          </cell>
          <cell r="G46">
            <v>0</v>
          </cell>
          <cell r="H46">
            <v>20000000</v>
          </cell>
        </row>
        <row r="47">
          <cell r="A47">
            <v>150499</v>
          </cell>
          <cell r="B47" t="str">
            <v/>
          </cell>
          <cell r="C47" t="str">
            <v>4</v>
          </cell>
          <cell r="D47" t="str">
            <v>Ajustes por inflacion</v>
          </cell>
          <cell r="E47">
            <v>45827586</v>
          </cell>
          <cell r="F47">
            <v>0</v>
          </cell>
          <cell r="G47">
            <v>0</v>
          </cell>
          <cell r="H47">
            <v>45827586</v>
          </cell>
        </row>
        <row r="48">
          <cell r="A48">
            <v>1516</v>
          </cell>
          <cell r="B48" t="str">
            <v/>
          </cell>
          <cell r="C48" t="str">
            <v>3</v>
          </cell>
          <cell r="D48" t="str">
            <v>Construcciones y Edificaciones</v>
          </cell>
          <cell r="E48">
            <v>344023646</v>
          </cell>
          <cell r="F48">
            <v>0</v>
          </cell>
          <cell r="G48">
            <v>0</v>
          </cell>
          <cell r="H48">
            <v>344023646</v>
          </cell>
        </row>
        <row r="49">
          <cell r="A49">
            <v>151695</v>
          </cell>
          <cell r="B49" t="str">
            <v/>
          </cell>
          <cell r="C49" t="str">
            <v>4</v>
          </cell>
          <cell r="D49" t="str">
            <v>Otros</v>
          </cell>
          <cell r="E49">
            <v>220517928</v>
          </cell>
          <cell r="F49">
            <v>0</v>
          </cell>
          <cell r="G49">
            <v>0</v>
          </cell>
          <cell r="H49">
            <v>220517928</v>
          </cell>
        </row>
        <row r="50">
          <cell r="A50">
            <v>15169505</v>
          </cell>
          <cell r="B50" t="str">
            <v/>
          </cell>
          <cell r="C50" t="str">
            <v>5</v>
          </cell>
          <cell r="D50" t="str">
            <v>Local Maicao</v>
          </cell>
          <cell r="E50">
            <v>32912000</v>
          </cell>
          <cell r="F50">
            <v>0</v>
          </cell>
          <cell r="G50">
            <v>0</v>
          </cell>
          <cell r="H50">
            <v>32912000</v>
          </cell>
        </row>
        <row r="51">
          <cell r="A51">
            <v>15169510</v>
          </cell>
          <cell r="B51" t="str">
            <v/>
          </cell>
          <cell r="C51" t="str">
            <v>5</v>
          </cell>
          <cell r="D51" t="str">
            <v>Local Parque Comercial BIMA</v>
          </cell>
          <cell r="E51">
            <v>47495000</v>
          </cell>
          <cell r="F51">
            <v>0</v>
          </cell>
          <cell r="G51">
            <v>0</v>
          </cell>
          <cell r="H51">
            <v>47495000</v>
          </cell>
        </row>
        <row r="52">
          <cell r="A52">
            <v>15169515</v>
          </cell>
          <cell r="B52" t="str">
            <v/>
          </cell>
          <cell r="C52" t="str">
            <v>5</v>
          </cell>
          <cell r="D52" t="str">
            <v>Casa de la Calera</v>
          </cell>
          <cell r="E52">
            <v>140110928</v>
          </cell>
          <cell r="F52">
            <v>0</v>
          </cell>
          <cell r="G52">
            <v>0</v>
          </cell>
          <cell r="H52">
            <v>140110928</v>
          </cell>
        </row>
        <row r="53">
          <cell r="A53">
            <v>151699</v>
          </cell>
          <cell r="B53" t="str">
            <v/>
          </cell>
          <cell r="C53" t="str">
            <v>4</v>
          </cell>
          <cell r="D53" t="str">
            <v>Ajustes Por Inflaci¢n</v>
          </cell>
          <cell r="E53">
            <v>123505718</v>
          </cell>
          <cell r="F53">
            <v>0</v>
          </cell>
          <cell r="G53">
            <v>0</v>
          </cell>
          <cell r="H53">
            <v>123505718</v>
          </cell>
        </row>
        <row r="54">
          <cell r="A54">
            <v>15169905</v>
          </cell>
          <cell r="B54" t="str">
            <v/>
          </cell>
          <cell r="C54" t="str">
            <v>5</v>
          </cell>
          <cell r="D54" t="str">
            <v>Ajustes Inf. del Periodo - Edificios</v>
          </cell>
          <cell r="E54">
            <v>123505718</v>
          </cell>
          <cell r="F54">
            <v>0</v>
          </cell>
          <cell r="G54">
            <v>0</v>
          </cell>
          <cell r="H54">
            <v>123505718</v>
          </cell>
        </row>
        <row r="55">
          <cell r="A55">
            <v>1592</v>
          </cell>
          <cell r="B55" t="str">
            <v/>
          </cell>
          <cell r="C55" t="str">
            <v>3</v>
          </cell>
          <cell r="D55" t="str">
            <v>Depreciación Acumulada</v>
          </cell>
          <cell r="E55">
            <v>240242720</v>
          </cell>
          <cell r="F55">
            <v>0</v>
          </cell>
          <cell r="G55">
            <v>1433432</v>
          </cell>
          <cell r="H55">
            <v>241676152</v>
          </cell>
        </row>
        <row r="56">
          <cell r="A56">
            <v>159205</v>
          </cell>
          <cell r="B56" t="str">
            <v/>
          </cell>
          <cell r="C56" t="str">
            <v>4</v>
          </cell>
          <cell r="D56" t="str">
            <v>Construcciones y Edificaciones</v>
          </cell>
          <cell r="E56">
            <v>208693441</v>
          </cell>
          <cell r="F56">
            <v>0</v>
          </cell>
          <cell r="G56">
            <v>1433432</v>
          </cell>
          <cell r="H56">
            <v>210126873</v>
          </cell>
        </row>
        <row r="57">
          <cell r="A57">
            <v>15920505</v>
          </cell>
          <cell r="B57" t="str">
            <v/>
          </cell>
          <cell r="C57" t="str">
            <v>6</v>
          </cell>
          <cell r="D57" t="str">
            <v>Depreciaci¢n Acumulada</v>
          </cell>
          <cell r="E57">
            <v>195792553</v>
          </cell>
          <cell r="F57">
            <v>0</v>
          </cell>
          <cell r="G57">
            <v>0</v>
          </cell>
          <cell r="H57">
            <v>195792553</v>
          </cell>
        </row>
        <row r="58">
          <cell r="A58">
            <v>15920515</v>
          </cell>
          <cell r="B58" t="str">
            <v/>
          </cell>
          <cell r="C58" t="str">
            <v>6</v>
          </cell>
          <cell r="D58" t="str">
            <v>Depreciaci¢n del Per¡odo</v>
          </cell>
          <cell r="E58">
            <v>12900888</v>
          </cell>
          <cell r="F58">
            <v>0</v>
          </cell>
          <cell r="G58">
            <v>1433432</v>
          </cell>
          <cell r="H58">
            <v>14334320</v>
          </cell>
        </row>
        <row r="59">
          <cell r="A59">
            <v>159215</v>
          </cell>
          <cell r="B59" t="str">
            <v/>
          </cell>
          <cell r="C59" t="str">
            <v>4</v>
          </cell>
          <cell r="D59" t="str">
            <v>Equipo De Oficina</v>
          </cell>
          <cell r="E59">
            <v>11467456</v>
          </cell>
          <cell r="F59">
            <v>0</v>
          </cell>
          <cell r="G59">
            <v>0</v>
          </cell>
          <cell r="H59">
            <v>11467456</v>
          </cell>
        </row>
        <row r="60">
          <cell r="A60">
            <v>15921505</v>
          </cell>
          <cell r="B60" t="str">
            <v/>
          </cell>
          <cell r="C60" t="str">
            <v>5</v>
          </cell>
          <cell r="D60" t="str">
            <v>Depreciación Acumulada</v>
          </cell>
          <cell r="E60">
            <v>11467456</v>
          </cell>
          <cell r="F60">
            <v>0</v>
          </cell>
          <cell r="G60">
            <v>0</v>
          </cell>
          <cell r="H60">
            <v>11467456</v>
          </cell>
        </row>
        <row r="61">
          <cell r="A61">
            <v>159299</v>
          </cell>
          <cell r="B61" t="str">
            <v/>
          </cell>
          <cell r="C61" t="str">
            <v>4</v>
          </cell>
          <cell r="D61" t="str">
            <v>Ajustes Inflación sobre Depreciación</v>
          </cell>
          <cell r="E61">
            <v>20081823</v>
          </cell>
          <cell r="F61">
            <v>0</v>
          </cell>
          <cell r="G61">
            <v>0</v>
          </cell>
          <cell r="H61">
            <v>20081823</v>
          </cell>
        </row>
        <row r="62">
          <cell r="A62">
            <v>15929905</v>
          </cell>
          <cell r="B62" t="str">
            <v/>
          </cell>
          <cell r="C62" t="str">
            <v>5</v>
          </cell>
          <cell r="D62" t="str">
            <v>Aj. Inflaci¢n Depreciaci¢n Edificaciones</v>
          </cell>
          <cell r="E62">
            <v>20081823</v>
          </cell>
          <cell r="F62">
            <v>0</v>
          </cell>
          <cell r="G62">
            <v>0</v>
          </cell>
          <cell r="H62">
            <v>20081823</v>
          </cell>
        </row>
        <row r="63">
          <cell r="A63">
            <v>1592990515</v>
          </cell>
          <cell r="B63" t="str">
            <v/>
          </cell>
          <cell r="C63" t="str">
            <v>6</v>
          </cell>
          <cell r="D63" t="str">
            <v>Aj. Infl. Del Per¡odo - Edificaciones</v>
          </cell>
          <cell r="E63">
            <v>20081823</v>
          </cell>
          <cell r="F63">
            <v>0</v>
          </cell>
          <cell r="G63">
            <v>0</v>
          </cell>
          <cell r="H63">
            <v>20081823</v>
          </cell>
        </row>
        <row r="64">
          <cell r="A64">
            <v>18</v>
          </cell>
          <cell r="B64" t="str">
            <v/>
          </cell>
          <cell r="C64" t="str">
            <v>2</v>
          </cell>
          <cell r="D64" t="str">
            <v>Otros Activos</v>
          </cell>
          <cell r="E64">
            <v>5082981</v>
          </cell>
          <cell r="F64">
            <v>0</v>
          </cell>
          <cell r="G64">
            <v>5082981</v>
          </cell>
          <cell r="H64">
            <v>0</v>
          </cell>
        </row>
        <row r="65">
          <cell r="A65">
            <v>1805</v>
          </cell>
          <cell r="B65" t="str">
            <v/>
          </cell>
          <cell r="C65" t="str">
            <v>3</v>
          </cell>
          <cell r="D65" t="str">
            <v>Bienes de Arte y Cultura</v>
          </cell>
          <cell r="E65">
            <v>5082981</v>
          </cell>
          <cell r="F65">
            <v>0</v>
          </cell>
          <cell r="G65">
            <v>5082981</v>
          </cell>
          <cell r="H65">
            <v>0</v>
          </cell>
        </row>
        <row r="66">
          <cell r="A66">
            <v>180505</v>
          </cell>
          <cell r="B66" t="str">
            <v/>
          </cell>
          <cell r="C66" t="str">
            <v>4</v>
          </cell>
          <cell r="D66" t="str">
            <v>Obras de Arte</v>
          </cell>
          <cell r="E66">
            <v>2107500</v>
          </cell>
          <cell r="F66">
            <v>0</v>
          </cell>
          <cell r="G66">
            <v>2107500</v>
          </cell>
          <cell r="H66">
            <v>0</v>
          </cell>
        </row>
        <row r="67">
          <cell r="A67">
            <v>180599</v>
          </cell>
          <cell r="B67" t="str">
            <v/>
          </cell>
          <cell r="C67" t="str">
            <v>4</v>
          </cell>
          <cell r="D67" t="str">
            <v>Ajuste por Inflación</v>
          </cell>
          <cell r="E67">
            <v>2975481</v>
          </cell>
          <cell r="F67">
            <v>0</v>
          </cell>
          <cell r="G67">
            <v>2975481</v>
          </cell>
          <cell r="H67">
            <v>0</v>
          </cell>
        </row>
        <row r="68">
          <cell r="A68">
            <v>19</v>
          </cell>
          <cell r="B68" t="str">
            <v/>
          </cell>
          <cell r="C68" t="str">
            <v>2</v>
          </cell>
          <cell r="D68" t="str">
            <v>Valorizaciones</v>
          </cell>
          <cell r="E68">
            <v>392776817</v>
          </cell>
          <cell r="F68">
            <v>0</v>
          </cell>
          <cell r="G68">
            <v>0</v>
          </cell>
          <cell r="H68">
            <v>392776817</v>
          </cell>
        </row>
        <row r="69">
          <cell r="A69">
            <v>1905</v>
          </cell>
          <cell r="B69" t="str">
            <v/>
          </cell>
          <cell r="C69" t="str">
            <v>3</v>
          </cell>
          <cell r="D69" t="str">
            <v>De Inversiones</v>
          </cell>
          <cell r="E69">
            <v>392776817</v>
          </cell>
          <cell r="F69">
            <v>0</v>
          </cell>
          <cell r="G69">
            <v>0</v>
          </cell>
          <cell r="H69">
            <v>392776817</v>
          </cell>
        </row>
        <row r="70">
          <cell r="A70">
            <v>190505</v>
          </cell>
          <cell r="B70" t="str">
            <v/>
          </cell>
          <cell r="C70" t="str">
            <v>4</v>
          </cell>
          <cell r="D70" t="str">
            <v>Acciones</v>
          </cell>
          <cell r="E70">
            <v>392776817</v>
          </cell>
          <cell r="F70">
            <v>0</v>
          </cell>
          <cell r="G70">
            <v>0</v>
          </cell>
          <cell r="H70">
            <v>392776817</v>
          </cell>
        </row>
        <row r="71">
          <cell r="A71">
            <v>190505</v>
          </cell>
          <cell r="B71" t="str">
            <v>830072170</v>
          </cell>
          <cell r="C71" t="str">
            <v>5</v>
          </cell>
          <cell r="D71" t="str">
            <v>JLT Valencia &amp; Iragorri B.I.O.</v>
          </cell>
          <cell r="E71">
            <v>91509756</v>
          </cell>
          <cell r="F71">
            <v>0</v>
          </cell>
          <cell r="G71">
            <v>0</v>
          </cell>
          <cell r="H71">
            <v>91509756</v>
          </cell>
        </row>
        <row r="72">
          <cell r="A72">
            <v>190505</v>
          </cell>
          <cell r="B72" t="str">
            <v>891500316</v>
          </cell>
          <cell r="C72" t="str">
            <v>5</v>
          </cell>
          <cell r="D72" t="str">
            <v>JLT Valencia &amp; Iragorri Corredores de Seguros S.A.</v>
          </cell>
          <cell r="E72">
            <v>240429708</v>
          </cell>
          <cell r="F72">
            <v>0</v>
          </cell>
          <cell r="G72">
            <v>0</v>
          </cell>
          <cell r="H72">
            <v>240429708</v>
          </cell>
        </row>
        <row r="73">
          <cell r="A73">
            <v>190505</v>
          </cell>
          <cell r="B73" t="str">
            <v>900142489</v>
          </cell>
          <cell r="C73" t="str">
            <v>5</v>
          </cell>
          <cell r="D73" t="str">
            <v>L.M. Iragorri Hormaza &amp; Cia SCA.</v>
          </cell>
          <cell r="E73">
            <v>60837353</v>
          </cell>
          <cell r="F73">
            <v>0</v>
          </cell>
          <cell r="G73">
            <v>0</v>
          </cell>
          <cell r="H73">
            <v>60837353</v>
          </cell>
        </row>
        <row r="74">
          <cell r="A74">
            <v>2</v>
          </cell>
          <cell r="B74" t="str">
            <v/>
          </cell>
          <cell r="C74" t="str">
            <v>1</v>
          </cell>
          <cell r="D74" t="str">
            <v>Pasivo</v>
          </cell>
          <cell r="E74">
            <v>37399623</v>
          </cell>
          <cell r="F74">
            <v>29520091</v>
          </cell>
          <cell r="G74">
            <v>16415214</v>
          </cell>
          <cell r="H74">
            <v>24294746</v>
          </cell>
        </row>
        <row r="75">
          <cell r="A75">
            <v>23</v>
          </cell>
          <cell r="B75" t="str">
            <v/>
          </cell>
          <cell r="C75" t="str">
            <v>2</v>
          </cell>
          <cell r="D75" t="str">
            <v>Cuentas por pagar</v>
          </cell>
          <cell r="E75">
            <v>9458114</v>
          </cell>
          <cell r="F75">
            <v>3647002</v>
          </cell>
          <cell r="G75">
            <v>3681934</v>
          </cell>
          <cell r="H75">
            <v>9493046</v>
          </cell>
        </row>
        <row r="76">
          <cell r="A76">
            <v>2335</v>
          </cell>
          <cell r="B76" t="str">
            <v/>
          </cell>
          <cell r="C76" t="str">
            <v>3</v>
          </cell>
          <cell r="D76" t="str">
            <v>Costos y Gastos Por Pagar</v>
          </cell>
          <cell r="E76">
            <v>3540</v>
          </cell>
          <cell r="F76">
            <v>3623657</v>
          </cell>
          <cell r="G76">
            <v>3620117</v>
          </cell>
          <cell r="H76">
            <v>0</v>
          </cell>
        </row>
        <row r="77">
          <cell r="A77">
            <v>233525</v>
          </cell>
          <cell r="B77" t="str">
            <v/>
          </cell>
          <cell r="C77" t="str">
            <v>4</v>
          </cell>
          <cell r="D77" t="str">
            <v>Honorarios</v>
          </cell>
          <cell r="E77">
            <v>0</v>
          </cell>
          <cell r="F77">
            <v>336716</v>
          </cell>
          <cell r="G77">
            <v>336716</v>
          </cell>
          <cell r="H77">
            <v>0</v>
          </cell>
        </row>
        <row r="78">
          <cell r="A78">
            <v>233525</v>
          </cell>
          <cell r="B78" t="str">
            <v>39764076</v>
          </cell>
          <cell r="C78" t="str">
            <v>5</v>
          </cell>
          <cell r="D78" t="str">
            <v>DAZA FORERO XIOMARA XIMENA</v>
          </cell>
          <cell r="E78">
            <v>0</v>
          </cell>
          <cell r="F78">
            <v>336716</v>
          </cell>
          <cell r="G78">
            <v>336716</v>
          </cell>
          <cell r="H78">
            <v>0</v>
          </cell>
        </row>
        <row r="79">
          <cell r="A79">
            <v>233550</v>
          </cell>
          <cell r="B79" t="str">
            <v/>
          </cell>
          <cell r="C79" t="str">
            <v>4</v>
          </cell>
          <cell r="D79" t="str">
            <v>Servicios Públicos</v>
          </cell>
          <cell r="E79">
            <v>0</v>
          </cell>
          <cell r="F79">
            <v>2658440</v>
          </cell>
          <cell r="G79">
            <v>2658440</v>
          </cell>
          <cell r="H79">
            <v>0</v>
          </cell>
        </row>
        <row r="80">
          <cell r="A80">
            <v>233550</v>
          </cell>
          <cell r="B80" t="str">
            <v>830037248</v>
          </cell>
          <cell r="C80" t="str">
            <v>5</v>
          </cell>
          <cell r="D80" t="str">
            <v>CODENSA S.A. ESP</v>
          </cell>
          <cell r="E80">
            <v>0</v>
          </cell>
          <cell r="F80">
            <v>771910</v>
          </cell>
          <cell r="G80">
            <v>771910</v>
          </cell>
          <cell r="H80">
            <v>0</v>
          </cell>
        </row>
        <row r="81">
          <cell r="A81">
            <v>233550</v>
          </cell>
          <cell r="B81" t="str">
            <v>830053800</v>
          </cell>
          <cell r="C81" t="str">
            <v>5</v>
          </cell>
          <cell r="D81" t="str">
            <v>TELMEX HOGAR S.A.</v>
          </cell>
          <cell r="E81">
            <v>0</v>
          </cell>
          <cell r="F81">
            <v>154400</v>
          </cell>
          <cell r="G81">
            <v>154400</v>
          </cell>
          <cell r="H81">
            <v>0</v>
          </cell>
        </row>
        <row r="82">
          <cell r="A82">
            <v>233550</v>
          </cell>
          <cell r="B82" t="str">
            <v>830130648</v>
          </cell>
          <cell r="C82" t="str">
            <v>5</v>
          </cell>
          <cell r="D82" t="str">
            <v>CODEGAS S.A. E..P.</v>
          </cell>
          <cell r="E82">
            <v>0</v>
          </cell>
          <cell r="F82">
            <v>1503710</v>
          </cell>
          <cell r="G82">
            <v>1503710</v>
          </cell>
          <cell r="H82">
            <v>0</v>
          </cell>
        </row>
        <row r="83">
          <cell r="A83">
            <v>233550</v>
          </cell>
          <cell r="B83" t="str">
            <v>899999115</v>
          </cell>
          <cell r="C83" t="str">
            <v>5</v>
          </cell>
          <cell r="D83" t="str">
            <v>EMPRESA DE TELECOMUNICACIONES DE BOGOTÁ ETB</v>
          </cell>
          <cell r="E83">
            <v>0</v>
          </cell>
          <cell r="F83">
            <v>228420</v>
          </cell>
          <cell r="G83">
            <v>228420</v>
          </cell>
          <cell r="H83">
            <v>0</v>
          </cell>
        </row>
        <row r="84">
          <cell r="A84">
            <v>233595</v>
          </cell>
          <cell r="B84" t="str">
            <v/>
          </cell>
          <cell r="C84" t="str">
            <v>4</v>
          </cell>
          <cell r="D84" t="str">
            <v>Otros</v>
          </cell>
          <cell r="E84">
            <v>3540</v>
          </cell>
          <cell r="F84">
            <v>628501</v>
          </cell>
          <cell r="G84">
            <v>624961</v>
          </cell>
          <cell r="H84">
            <v>0</v>
          </cell>
        </row>
        <row r="85">
          <cell r="A85">
            <v>233595</v>
          </cell>
          <cell r="B85" t="str">
            <v>39739814</v>
          </cell>
          <cell r="C85" t="str">
            <v>9</v>
          </cell>
          <cell r="D85" t="str">
            <v>ASCENCIO JIMENEZ MARIA ALICIA</v>
          </cell>
          <cell r="E85">
            <v>0</v>
          </cell>
          <cell r="F85">
            <v>505073</v>
          </cell>
          <cell r="G85">
            <v>505073</v>
          </cell>
          <cell r="H85">
            <v>0</v>
          </cell>
        </row>
        <row r="86">
          <cell r="A86">
            <v>233595</v>
          </cell>
          <cell r="B86" t="str">
            <v>79160103</v>
          </cell>
          <cell r="C86" t="str">
            <v>9</v>
          </cell>
          <cell r="D86" t="str">
            <v>ASCENCIO JIMENEZ JUAN PABLO</v>
          </cell>
          <cell r="E86">
            <v>3540</v>
          </cell>
          <cell r="F86">
            <v>3540</v>
          </cell>
          <cell r="G86">
            <v>0</v>
          </cell>
          <cell r="H86">
            <v>0</v>
          </cell>
        </row>
        <row r="87">
          <cell r="A87">
            <v>233595</v>
          </cell>
          <cell r="B87" t="str">
            <v>830014193</v>
          </cell>
          <cell r="C87" t="str">
            <v>9</v>
          </cell>
          <cell r="D87" t="str">
            <v>THOMAS GREG SEGURIDAD ELECTRONICA LTDA</v>
          </cell>
          <cell r="E87">
            <v>0</v>
          </cell>
          <cell r="F87">
            <v>119888</v>
          </cell>
          <cell r="G87">
            <v>119888</v>
          </cell>
          <cell r="H87">
            <v>0</v>
          </cell>
        </row>
        <row r="88">
          <cell r="A88">
            <v>2360</v>
          </cell>
          <cell r="B88" t="str">
            <v/>
          </cell>
          <cell r="C88" t="str">
            <v>3</v>
          </cell>
          <cell r="D88" t="str">
            <v>Dividendos o Participaciones Por Pagar</v>
          </cell>
          <cell r="E88">
            <v>9360752</v>
          </cell>
          <cell r="F88">
            <v>0</v>
          </cell>
          <cell r="G88">
            <v>0</v>
          </cell>
          <cell r="H88">
            <v>9360752</v>
          </cell>
        </row>
        <row r="89">
          <cell r="A89">
            <v>236005</v>
          </cell>
          <cell r="B89" t="str">
            <v/>
          </cell>
          <cell r="C89" t="str">
            <v>4</v>
          </cell>
          <cell r="D89" t="str">
            <v>Dividendos</v>
          </cell>
          <cell r="E89">
            <v>9360752</v>
          </cell>
          <cell r="F89">
            <v>0</v>
          </cell>
          <cell r="G89">
            <v>0</v>
          </cell>
          <cell r="H89">
            <v>9360752</v>
          </cell>
        </row>
        <row r="90">
          <cell r="A90">
            <v>236005</v>
          </cell>
          <cell r="B90" t="str">
            <v>830059771</v>
          </cell>
          <cell r="C90" t="str">
            <v>5</v>
          </cell>
          <cell r="D90" t="str">
            <v>CAMBEK OVERSEAS S.A.</v>
          </cell>
          <cell r="E90">
            <v>9360752</v>
          </cell>
          <cell r="F90">
            <v>0</v>
          </cell>
          <cell r="G90">
            <v>0</v>
          </cell>
          <cell r="H90">
            <v>9360752</v>
          </cell>
        </row>
        <row r="91">
          <cell r="A91">
            <v>2365</v>
          </cell>
          <cell r="B91" t="str">
            <v/>
          </cell>
          <cell r="C91" t="str">
            <v>3</v>
          </cell>
          <cell r="D91" t="str">
            <v>Retención En La Fuente</v>
          </cell>
          <cell r="E91">
            <v>65211</v>
          </cell>
          <cell r="F91">
            <v>2945</v>
          </cell>
          <cell r="G91">
            <v>33206</v>
          </cell>
          <cell r="H91">
            <v>95472</v>
          </cell>
        </row>
        <row r="92">
          <cell r="A92">
            <v>23651510</v>
          </cell>
          <cell r="B92" t="str">
            <v/>
          </cell>
          <cell r="C92" t="str">
            <v>5</v>
          </cell>
          <cell r="D92" t="str">
            <v>Retención Honorarios 10% - Recaudada</v>
          </cell>
          <cell r="E92">
            <v>136000</v>
          </cell>
          <cell r="F92">
            <v>0</v>
          </cell>
          <cell r="G92">
            <v>0</v>
          </cell>
          <cell r="H92">
            <v>136000</v>
          </cell>
        </row>
        <row r="93">
          <cell r="A93">
            <v>23651595</v>
          </cell>
          <cell r="B93" t="str">
            <v/>
          </cell>
          <cell r="C93" t="str">
            <v>5</v>
          </cell>
          <cell r="D93" t="str">
            <v>Retención Honorarios - Pagos DIAN</v>
          </cell>
          <cell r="E93">
            <v>136000</v>
          </cell>
          <cell r="F93">
            <v>0</v>
          </cell>
          <cell r="G93">
            <v>0</v>
          </cell>
          <cell r="H93">
            <v>136000</v>
          </cell>
        </row>
        <row r="94">
          <cell r="A94">
            <v>236525</v>
          </cell>
          <cell r="B94" t="str">
            <v/>
          </cell>
          <cell r="C94" t="str">
            <v>4</v>
          </cell>
          <cell r="D94" t="str">
            <v>Servicios</v>
          </cell>
          <cell r="E94">
            <v>236</v>
          </cell>
          <cell r="F94">
            <v>472</v>
          </cell>
          <cell r="G94">
            <v>472</v>
          </cell>
          <cell r="H94">
            <v>236</v>
          </cell>
        </row>
        <row r="95">
          <cell r="A95">
            <v>23652520</v>
          </cell>
          <cell r="B95" t="str">
            <v/>
          </cell>
          <cell r="C95" t="str">
            <v>5</v>
          </cell>
          <cell r="D95" t="str">
            <v>Retención Servicios 2% - Recaudada</v>
          </cell>
          <cell r="E95">
            <v>1652</v>
          </cell>
          <cell r="F95">
            <v>0</v>
          </cell>
          <cell r="G95">
            <v>236</v>
          </cell>
          <cell r="H95">
            <v>1888</v>
          </cell>
        </row>
        <row r="96">
          <cell r="A96">
            <v>23652540</v>
          </cell>
          <cell r="B96" t="str">
            <v/>
          </cell>
          <cell r="C96" t="str">
            <v>5</v>
          </cell>
          <cell r="D96" t="str">
            <v>Retención Servicios 4% - Recaudada</v>
          </cell>
          <cell r="E96">
            <v>18000</v>
          </cell>
          <cell r="F96">
            <v>0</v>
          </cell>
          <cell r="G96">
            <v>0</v>
          </cell>
          <cell r="H96">
            <v>18000</v>
          </cell>
        </row>
        <row r="97">
          <cell r="A97">
            <v>23652560</v>
          </cell>
          <cell r="B97" t="str">
            <v/>
          </cell>
          <cell r="C97" t="str">
            <v>5</v>
          </cell>
          <cell r="D97" t="str">
            <v>Retención Servicios 6% - Recaudada</v>
          </cell>
          <cell r="E97">
            <v>153000</v>
          </cell>
          <cell r="F97">
            <v>0</v>
          </cell>
          <cell r="G97">
            <v>0</v>
          </cell>
          <cell r="H97">
            <v>153000</v>
          </cell>
        </row>
        <row r="98">
          <cell r="A98">
            <v>23652595</v>
          </cell>
          <cell r="B98" t="str">
            <v/>
          </cell>
          <cell r="C98" t="str">
            <v>5</v>
          </cell>
          <cell r="D98" t="str">
            <v>Retención Servicios - Pagos DIAN</v>
          </cell>
          <cell r="E98">
            <v>172416</v>
          </cell>
          <cell r="F98">
            <v>472</v>
          </cell>
          <cell r="G98">
            <v>236</v>
          </cell>
          <cell r="H98">
            <v>172652</v>
          </cell>
        </row>
        <row r="99">
          <cell r="A99">
            <v>236540</v>
          </cell>
          <cell r="B99" t="str">
            <v/>
          </cell>
          <cell r="C99" t="str">
            <v>4</v>
          </cell>
          <cell r="D99" t="str">
            <v>Compras</v>
          </cell>
          <cell r="E99">
            <v>2473</v>
          </cell>
          <cell r="F99">
            <v>2473</v>
          </cell>
          <cell r="G99">
            <v>1504</v>
          </cell>
          <cell r="H99">
            <v>1504</v>
          </cell>
        </row>
        <row r="100">
          <cell r="A100">
            <v>23654006</v>
          </cell>
          <cell r="B100" t="str">
            <v/>
          </cell>
          <cell r="C100" t="str">
            <v>5</v>
          </cell>
          <cell r="D100" t="str">
            <v>Retención Compras 0.1% - Recaudada</v>
          </cell>
          <cell r="E100">
            <v>13573</v>
          </cell>
          <cell r="F100">
            <v>0</v>
          </cell>
          <cell r="G100">
            <v>1504</v>
          </cell>
          <cell r="H100">
            <v>15077</v>
          </cell>
        </row>
        <row r="101">
          <cell r="A101">
            <v>23654035</v>
          </cell>
          <cell r="B101" t="str">
            <v/>
          </cell>
          <cell r="C101" t="str">
            <v>5</v>
          </cell>
          <cell r="D101" t="str">
            <v>Retención Compras 3.5% - Recaudada</v>
          </cell>
          <cell r="E101">
            <v>27380</v>
          </cell>
          <cell r="F101">
            <v>0</v>
          </cell>
          <cell r="G101">
            <v>0</v>
          </cell>
          <cell r="H101">
            <v>27380</v>
          </cell>
        </row>
        <row r="102">
          <cell r="A102">
            <v>23654095</v>
          </cell>
          <cell r="B102" t="str">
            <v/>
          </cell>
          <cell r="C102" t="str">
            <v>5</v>
          </cell>
          <cell r="D102" t="str">
            <v>Retención Compras - Pagos DIAN</v>
          </cell>
          <cell r="E102">
            <v>-38480</v>
          </cell>
          <cell r="F102">
            <v>2473</v>
          </cell>
          <cell r="G102">
            <v>0</v>
          </cell>
          <cell r="H102">
            <v>-40953</v>
          </cell>
        </row>
        <row r="103">
          <cell r="A103">
            <v>2365703003</v>
          </cell>
          <cell r="B103" t="str">
            <v/>
          </cell>
          <cell r="C103" t="str">
            <v>6</v>
          </cell>
          <cell r="D103" t="str">
            <v>Retención en la fuente del CREE 0.30% - Recaudada</v>
          </cell>
          <cell r="E103">
            <v>5684</v>
          </cell>
          <cell r="F103">
            <v>0</v>
          </cell>
          <cell r="G103">
            <v>0</v>
          </cell>
          <cell r="H103">
            <v>5684</v>
          </cell>
        </row>
        <row r="104">
          <cell r="A104">
            <v>2365703006</v>
          </cell>
          <cell r="B104" t="str">
            <v/>
          </cell>
          <cell r="C104" t="str">
            <v>6</v>
          </cell>
          <cell r="D104" t="str">
            <v>Retención en la fuente del CREE 0.60% - Recaudada</v>
          </cell>
          <cell r="E104">
            <v>5532</v>
          </cell>
          <cell r="F104">
            <v>0</v>
          </cell>
          <cell r="G104">
            <v>0</v>
          </cell>
          <cell r="H104">
            <v>5532</v>
          </cell>
        </row>
        <row r="105">
          <cell r="A105">
            <v>2365703095</v>
          </cell>
          <cell r="B105" t="str">
            <v/>
          </cell>
          <cell r="C105" t="str">
            <v>6</v>
          </cell>
          <cell r="D105" t="str">
            <v>Retención en la fuente del CREE - Pagos DIAN</v>
          </cell>
          <cell r="E105">
            <v>-11216</v>
          </cell>
          <cell r="F105">
            <v>0</v>
          </cell>
          <cell r="G105">
            <v>0</v>
          </cell>
          <cell r="H105">
            <v>-11216</v>
          </cell>
        </row>
        <row r="106">
          <cell r="A106">
            <v>236575</v>
          </cell>
          <cell r="B106" t="str">
            <v/>
          </cell>
          <cell r="C106" t="str">
            <v>4</v>
          </cell>
          <cell r="D106" t="str">
            <v>Autorretenciones</v>
          </cell>
          <cell r="E106">
            <v>62502</v>
          </cell>
          <cell r="F106">
            <v>0</v>
          </cell>
          <cell r="G106">
            <v>31230</v>
          </cell>
          <cell r="H106">
            <v>93732</v>
          </cell>
        </row>
        <row r="107">
          <cell r="A107">
            <v>23657515</v>
          </cell>
          <cell r="B107" t="str">
            <v/>
          </cell>
          <cell r="C107" t="str">
            <v>5</v>
          </cell>
          <cell r="D107" t="str">
            <v>Autorretenciones sobre CREE</v>
          </cell>
          <cell r="E107">
            <v>62502</v>
          </cell>
          <cell r="F107">
            <v>0</v>
          </cell>
          <cell r="G107">
            <v>31230</v>
          </cell>
          <cell r="H107">
            <v>93732</v>
          </cell>
        </row>
        <row r="108">
          <cell r="A108">
            <v>2365751506</v>
          </cell>
          <cell r="B108" t="str">
            <v/>
          </cell>
          <cell r="C108" t="str">
            <v>6</v>
          </cell>
          <cell r="D108" t="str">
            <v>Autorretenciones del CREE 0.60% - Recaudada</v>
          </cell>
          <cell r="E108">
            <v>62502</v>
          </cell>
          <cell r="F108">
            <v>0</v>
          </cell>
          <cell r="G108">
            <v>31230</v>
          </cell>
          <cell r="H108">
            <v>93732</v>
          </cell>
        </row>
        <row r="109">
          <cell r="A109">
            <v>2367</v>
          </cell>
          <cell r="B109" t="str">
            <v/>
          </cell>
          <cell r="C109" t="str">
            <v>3</v>
          </cell>
          <cell r="D109" t="str">
            <v>Impuesto a Las Ventas Retenido</v>
          </cell>
          <cell r="E109">
            <v>20400</v>
          </cell>
          <cell r="F109">
            <v>20400</v>
          </cell>
          <cell r="G109">
            <v>20400</v>
          </cell>
          <cell r="H109">
            <v>20400</v>
          </cell>
        </row>
        <row r="110">
          <cell r="A110">
            <v>236702</v>
          </cell>
          <cell r="B110" t="str">
            <v/>
          </cell>
          <cell r="C110" t="str">
            <v>4</v>
          </cell>
          <cell r="D110" t="str">
            <v>IVA Retenido 2.4% - Recaudado</v>
          </cell>
          <cell r="E110">
            <v>225183</v>
          </cell>
          <cell r="F110">
            <v>0</v>
          </cell>
          <cell r="G110">
            <v>20400</v>
          </cell>
          <cell r="H110">
            <v>245583</v>
          </cell>
        </row>
        <row r="111">
          <cell r="A111">
            <v>236795</v>
          </cell>
          <cell r="B111" t="str">
            <v/>
          </cell>
          <cell r="C111" t="str">
            <v>4</v>
          </cell>
          <cell r="D111" t="str">
            <v>IVA Retenido - Pagos DIAN</v>
          </cell>
          <cell r="E111">
            <v>-204783</v>
          </cell>
          <cell r="F111">
            <v>20400</v>
          </cell>
          <cell r="G111">
            <v>0</v>
          </cell>
          <cell r="H111">
            <v>-225183</v>
          </cell>
        </row>
        <row r="112">
          <cell r="A112">
            <v>2368</v>
          </cell>
          <cell r="B112" t="str">
            <v/>
          </cell>
          <cell r="C112" t="str">
            <v>3</v>
          </cell>
          <cell r="D112" t="str">
            <v>Impuesto De Industria y Comercio Retenido</v>
          </cell>
          <cell r="E112">
            <v>8211</v>
          </cell>
          <cell r="F112">
            <v>0</v>
          </cell>
          <cell r="G112">
            <v>8211</v>
          </cell>
          <cell r="H112">
            <v>16422</v>
          </cell>
        </row>
        <row r="113">
          <cell r="A113">
            <v>236809</v>
          </cell>
          <cell r="B113" t="str">
            <v/>
          </cell>
          <cell r="C113" t="str">
            <v>4</v>
          </cell>
          <cell r="D113" t="str">
            <v>ICA Retenido 0.966% - Recaudada</v>
          </cell>
          <cell r="E113">
            <v>90321</v>
          </cell>
          <cell r="F113">
            <v>0</v>
          </cell>
          <cell r="G113">
            <v>8211</v>
          </cell>
          <cell r="H113">
            <v>98532</v>
          </cell>
        </row>
        <row r="114">
          <cell r="A114">
            <v>236813</v>
          </cell>
          <cell r="B114" t="str">
            <v/>
          </cell>
          <cell r="C114" t="str">
            <v>4</v>
          </cell>
          <cell r="D114" t="str">
            <v>ICA Retenido 1.38% - Recaudada</v>
          </cell>
          <cell r="E114">
            <v>899</v>
          </cell>
          <cell r="F114">
            <v>0</v>
          </cell>
          <cell r="G114">
            <v>0</v>
          </cell>
          <cell r="H114">
            <v>899</v>
          </cell>
        </row>
        <row r="115">
          <cell r="A115">
            <v>236895</v>
          </cell>
          <cell r="B115" t="str">
            <v/>
          </cell>
          <cell r="C115" t="str">
            <v>4</v>
          </cell>
          <cell r="D115" t="str">
            <v>ICA Retenido - Pagos</v>
          </cell>
          <cell r="E115">
            <v>-83009</v>
          </cell>
          <cell r="F115">
            <v>0</v>
          </cell>
          <cell r="G115">
            <v>0</v>
          </cell>
          <cell r="H115">
            <v>-83009</v>
          </cell>
        </row>
        <row r="116">
          <cell r="A116">
            <v>24</v>
          </cell>
          <cell r="B116" t="str">
            <v/>
          </cell>
          <cell r="C116" t="str">
            <v>2</v>
          </cell>
          <cell r="D116" t="str">
            <v>Impuestos, Grav menes y Tasas</v>
          </cell>
          <cell r="E116">
            <v>9991509</v>
          </cell>
          <cell r="F116">
            <v>7923089</v>
          </cell>
          <cell r="G116">
            <v>12733280</v>
          </cell>
          <cell r="H116">
            <v>14801700</v>
          </cell>
        </row>
        <row r="117">
          <cell r="A117">
            <v>2404</v>
          </cell>
          <cell r="B117" t="str">
            <v/>
          </cell>
          <cell r="C117" t="str">
            <v>3</v>
          </cell>
          <cell r="D117" t="str">
            <v>De Renta y Complementarios</v>
          </cell>
          <cell r="E117">
            <v>0</v>
          </cell>
          <cell r="F117">
            <v>7673000</v>
          </cell>
          <cell r="G117">
            <v>11851000</v>
          </cell>
          <cell r="H117">
            <v>4178000</v>
          </cell>
        </row>
        <row r="118">
          <cell r="A118">
            <v>240405</v>
          </cell>
          <cell r="B118" t="str">
            <v/>
          </cell>
          <cell r="C118" t="str">
            <v>4</v>
          </cell>
          <cell r="D118" t="str">
            <v>Vigencia Fiscal Corriente</v>
          </cell>
          <cell r="E118">
            <v>0</v>
          </cell>
          <cell r="F118">
            <v>7423000</v>
          </cell>
          <cell r="G118">
            <v>8714000</v>
          </cell>
          <cell r="H118">
            <v>1291000</v>
          </cell>
        </row>
        <row r="119">
          <cell r="A119">
            <v>240415</v>
          </cell>
          <cell r="B119" t="str">
            <v/>
          </cell>
          <cell r="C119" t="str">
            <v>4</v>
          </cell>
          <cell r="D119" t="str">
            <v>Impuesto sobre la Renta para la Equidad - CREE</v>
          </cell>
          <cell r="E119">
            <v>0</v>
          </cell>
          <cell r="F119">
            <v>250000</v>
          </cell>
          <cell r="G119">
            <v>3137000</v>
          </cell>
          <cell r="H119">
            <v>2887000</v>
          </cell>
        </row>
        <row r="120">
          <cell r="A120">
            <v>2408</v>
          </cell>
          <cell r="B120" t="str">
            <v/>
          </cell>
          <cell r="C120" t="str">
            <v>3</v>
          </cell>
          <cell r="D120" t="str">
            <v>Impuesto Sobre Las Ventas Por Pagar</v>
          </cell>
          <cell r="E120">
            <v>9991478</v>
          </cell>
          <cell r="F120">
            <v>199857</v>
          </cell>
          <cell r="G120">
            <v>832000</v>
          </cell>
          <cell r="H120">
            <v>10623621</v>
          </cell>
        </row>
        <row r="121">
          <cell r="A121">
            <v>240810</v>
          </cell>
          <cell r="B121" t="str">
            <v/>
          </cell>
          <cell r="C121" t="str">
            <v>4</v>
          </cell>
          <cell r="D121" t="str">
            <v>IVA - Recaudado</v>
          </cell>
          <cell r="E121">
            <v>15552000</v>
          </cell>
          <cell r="F121">
            <v>0</v>
          </cell>
          <cell r="G121">
            <v>832000</v>
          </cell>
          <cell r="H121">
            <v>16384000</v>
          </cell>
        </row>
        <row r="122">
          <cell r="A122">
            <v>24081015</v>
          </cell>
          <cell r="B122" t="str">
            <v/>
          </cell>
          <cell r="C122" t="str">
            <v>5</v>
          </cell>
          <cell r="D122" t="str">
            <v>IVA  16% - Recaudado</v>
          </cell>
          <cell r="E122">
            <v>15552000</v>
          </cell>
          <cell r="F122">
            <v>0</v>
          </cell>
          <cell r="G122">
            <v>832000</v>
          </cell>
          <cell r="H122">
            <v>16384000</v>
          </cell>
        </row>
        <row r="123">
          <cell r="A123">
            <v>240820</v>
          </cell>
          <cell r="B123" t="str">
            <v/>
          </cell>
          <cell r="C123" t="str">
            <v>4</v>
          </cell>
          <cell r="D123" t="str">
            <v>IVA Descontable Compras - R. Común</v>
          </cell>
          <cell r="E123">
            <v>374871</v>
          </cell>
          <cell r="F123">
            <v>0</v>
          </cell>
          <cell r="G123">
            <v>0</v>
          </cell>
          <cell r="H123">
            <v>374871</v>
          </cell>
        </row>
        <row r="124">
          <cell r="A124">
            <v>24082005</v>
          </cell>
          <cell r="B124" t="str">
            <v/>
          </cell>
          <cell r="C124" t="str">
            <v>5</v>
          </cell>
          <cell r="D124" t="str">
            <v>IVA Descontable Compras 5% - R. Común</v>
          </cell>
          <cell r="E124">
            <v>-248255</v>
          </cell>
          <cell r="F124">
            <v>0</v>
          </cell>
          <cell r="G124">
            <v>0</v>
          </cell>
          <cell r="H124">
            <v>-248255</v>
          </cell>
        </row>
        <row r="125">
          <cell r="A125">
            <v>24082016</v>
          </cell>
          <cell r="B125" t="str">
            <v/>
          </cell>
          <cell r="C125" t="str">
            <v>5</v>
          </cell>
          <cell r="D125" t="str">
            <v>IVA Descontable Compras 16% - R. Común</v>
          </cell>
          <cell r="E125">
            <v>126616</v>
          </cell>
          <cell r="F125">
            <v>0</v>
          </cell>
          <cell r="G125">
            <v>0</v>
          </cell>
          <cell r="H125">
            <v>126616</v>
          </cell>
        </row>
        <row r="126">
          <cell r="A126">
            <v>240825</v>
          </cell>
          <cell r="B126" t="str">
            <v/>
          </cell>
          <cell r="C126" t="str">
            <v>4</v>
          </cell>
          <cell r="D126" t="str">
            <v>IVA Descontable Servicios - R. Común</v>
          </cell>
          <cell r="E126">
            <v>714451</v>
          </cell>
          <cell r="F126">
            <v>54657</v>
          </cell>
          <cell r="G126">
            <v>0</v>
          </cell>
          <cell r="H126">
            <v>769108</v>
          </cell>
        </row>
        <row r="127">
          <cell r="A127">
            <v>24082516</v>
          </cell>
          <cell r="B127" t="str">
            <v/>
          </cell>
          <cell r="C127" t="str">
            <v>5</v>
          </cell>
          <cell r="D127" t="str">
            <v>IVA Descontable Servicios 16% - R. Común</v>
          </cell>
          <cell r="E127">
            <v>714451</v>
          </cell>
          <cell r="F127">
            <v>54657</v>
          </cell>
          <cell r="G127">
            <v>0</v>
          </cell>
          <cell r="H127">
            <v>769108</v>
          </cell>
        </row>
        <row r="128">
          <cell r="A128">
            <v>240845</v>
          </cell>
          <cell r="B128" t="str">
            <v/>
          </cell>
          <cell r="C128" t="str">
            <v>4</v>
          </cell>
          <cell r="D128" t="str">
            <v>IVA Descontable Servicios - R. Simplificado</v>
          </cell>
          <cell r="E128">
            <v>224400</v>
          </cell>
          <cell r="F128">
            <v>20400</v>
          </cell>
          <cell r="G128">
            <v>0</v>
          </cell>
          <cell r="H128">
            <v>244800</v>
          </cell>
        </row>
        <row r="129">
          <cell r="A129">
            <v>24084502</v>
          </cell>
          <cell r="B129" t="str">
            <v/>
          </cell>
          <cell r="C129" t="str">
            <v>5</v>
          </cell>
          <cell r="D129" t="str">
            <v>IVA Retenido 2.4% - R. Simplificado</v>
          </cell>
          <cell r="E129">
            <v>-224400</v>
          </cell>
          <cell r="F129">
            <v>20400</v>
          </cell>
          <cell r="G129">
            <v>0</v>
          </cell>
          <cell r="H129">
            <v>-244800</v>
          </cell>
        </row>
        <row r="130">
          <cell r="A130">
            <v>240855</v>
          </cell>
          <cell r="B130" t="str">
            <v/>
          </cell>
          <cell r="C130" t="str">
            <v>4</v>
          </cell>
          <cell r="D130" t="str">
            <v>IVA Retenido por Terceros</v>
          </cell>
          <cell r="E130">
            <v>1372800</v>
          </cell>
          <cell r="F130">
            <v>124800</v>
          </cell>
          <cell r="G130">
            <v>0</v>
          </cell>
          <cell r="H130">
            <v>1497600</v>
          </cell>
        </row>
        <row r="131">
          <cell r="A131">
            <v>24085502</v>
          </cell>
          <cell r="B131" t="str">
            <v/>
          </cell>
          <cell r="C131" t="str">
            <v>5</v>
          </cell>
          <cell r="D131" t="str">
            <v>IVA Retenido por Terceros 2.4%</v>
          </cell>
          <cell r="E131">
            <v>1372800</v>
          </cell>
          <cell r="F131">
            <v>124800</v>
          </cell>
          <cell r="G131">
            <v>0</v>
          </cell>
          <cell r="H131">
            <v>1497600</v>
          </cell>
        </row>
        <row r="132">
          <cell r="A132">
            <v>240890</v>
          </cell>
          <cell r="B132" t="str">
            <v/>
          </cell>
          <cell r="C132" t="str">
            <v>4</v>
          </cell>
          <cell r="D132" t="str">
            <v>Anticipos cuotas cuatrimestrales 30% IVA - Pago</v>
          </cell>
          <cell r="E132">
            <v>-2874000</v>
          </cell>
          <cell r="F132">
            <v>0</v>
          </cell>
          <cell r="G132">
            <v>0</v>
          </cell>
          <cell r="H132">
            <v>-2874000</v>
          </cell>
        </row>
        <row r="133">
          <cell r="A133">
            <v>2412</v>
          </cell>
          <cell r="B133" t="str">
            <v/>
          </cell>
          <cell r="C133" t="str">
            <v>3</v>
          </cell>
          <cell r="D133" t="str">
            <v>De Industria y Comercio</v>
          </cell>
          <cell r="E133">
            <v>31</v>
          </cell>
          <cell r="F133">
            <v>50232</v>
          </cell>
          <cell r="G133">
            <v>50280</v>
          </cell>
          <cell r="H133">
            <v>79</v>
          </cell>
        </row>
        <row r="134">
          <cell r="A134">
            <v>241205</v>
          </cell>
          <cell r="B134" t="str">
            <v/>
          </cell>
          <cell r="C134" t="str">
            <v>4</v>
          </cell>
          <cell r="D134" t="str">
            <v>Vigencia Fiscal Corriente</v>
          </cell>
          <cell r="E134">
            <v>-577369</v>
          </cell>
          <cell r="F134">
            <v>50232</v>
          </cell>
          <cell r="G134">
            <v>50280</v>
          </cell>
          <cell r="H134">
            <v>-577321</v>
          </cell>
        </row>
        <row r="135">
          <cell r="A135">
            <v>24120505</v>
          </cell>
          <cell r="B135" t="str">
            <v/>
          </cell>
          <cell r="C135" t="str">
            <v>5</v>
          </cell>
          <cell r="D135" t="str">
            <v>ICA Causado</v>
          </cell>
          <cell r="E135">
            <v>3730563</v>
          </cell>
          <cell r="F135">
            <v>0</v>
          </cell>
          <cell r="G135">
            <v>50280</v>
          </cell>
          <cell r="H135">
            <v>3780843</v>
          </cell>
        </row>
        <row r="136">
          <cell r="A136">
            <v>2412050509</v>
          </cell>
          <cell r="B136" t="str">
            <v/>
          </cell>
          <cell r="C136" t="str">
            <v>6</v>
          </cell>
          <cell r="D136" t="str">
            <v>ICA Causado 0.966%</v>
          </cell>
          <cell r="E136">
            <v>3730563</v>
          </cell>
          <cell r="F136">
            <v>0</v>
          </cell>
          <cell r="G136">
            <v>50280</v>
          </cell>
          <cell r="H136">
            <v>3780843</v>
          </cell>
        </row>
        <row r="137">
          <cell r="A137">
            <v>24120555</v>
          </cell>
          <cell r="B137" t="str">
            <v/>
          </cell>
          <cell r="C137" t="str">
            <v>5</v>
          </cell>
          <cell r="D137" t="str">
            <v>ICA Retenido por Terceros</v>
          </cell>
          <cell r="E137">
            <v>552552</v>
          </cell>
          <cell r="F137">
            <v>50232</v>
          </cell>
          <cell r="G137">
            <v>0</v>
          </cell>
          <cell r="H137">
            <v>602784</v>
          </cell>
        </row>
        <row r="138">
          <cell r="A138">
            <v>2412055509</v>
          </cell>
          <cell r="B138" t="str">
            <v/>
          </cell>
          <cell r="C138" t="str">
            <v>6</v>
          </cell>
          <cell r="D138" t="str">
            <v>ICA Retenido por Terceros 0.966%</v>
          </cell>
          <cell r="E138">
            <v>552552</v>
          </cell>
          <cell r="F138">
            <v>50232</v>
          </cell>
          <cell r="G138">
            <v>0</v>
          </cell>
          <cell r="H138">
            <v>602784</v>
          </cell>
        </row>
        <row r="139">
          <cell r="A139">
            <v>24120595</v>
          </cell>
          <cell r="B139" t="str">
            <v/>
          </cell>
          <cell r="C139" t="str">
            <v>5</v>
          </cell>
          <cell r="D139" t="str">
            <v>ICA Pagado</v>
          </cell>
          <cell r="E139">
            <v>3755380</v>
          </cell>
          <cell r="F139">
            <v>0</v>
          </cell>
          <cell r="G139">
            <v>0</v>
          </cell>
          <cell r="H139">
            <v>3755380</v>
          </cell>
        </row>
        <row r="140">
          <cell r="A140">
            <v>241210</v>
          </cell>
          <cell r="B140" t="str">
            <v/>
          </cell>
          <cell r="C140" t="str">
            <v>4</v>
          </cell>
          <cell r="D140" t="str">
            <v>Vigencias Fiscales Anteriores</v>
          </cell>
          <cell r="E140">
            <v>577400</v>
          </cell>
          <cell r="F140">
            <v>0</v>
          </cell>
          <cell r="G140">
            <v>0</v>
          </cell>
          <cell r="H140">
            <v>577400</v>
          </cell>
        </row>
        <row r="141">
          <cell r="A141">
            <v>26</v>
          </cell>
          <cell r="B141" t="str">
            <v/>
          </cell>
          <cell r="C141" t="str">
            <v>2</v>
          </cell>
          <cell r="D141" t="str">
            <v>Pasivos Estimados y Provisiones</v>
          </cell>
          <cell r="E141">
            <v>17950000</v>
          </cell>
          <cell r="F141">
            <v>17950000</v>
          </cell>
          <cell r="G141">
            <v>0</v>
          </cell>
          <cell r="H141">
            <v>0</v>
          </cell>
        </row>
        <row r="142">
          <cell r="A142">
            <v>2615</v>
          </cell>
          <cell r="B142" t="str">
            <v/>
          </cell>
          <cell r="C142" t="str">
            <v>3</v>
          </cell>
          <cell r="D142" t="str">
            <v>Para Obligaciones Fiscales</v>
          </cell>
          <cell r="E142">
            <v>17950000</v>
          </cell>
          <cell r="F142">
            <v>17950000</v>
          </cell>
          <cell r="G142">
            <v>0</v>
          </cell>
          <cell r="H142">
            <v>0</v>
          </cell>
        </row>
        <row r="143">
          <cell r="A143">
            <v>261505</v>
          </cell>
          <cell r="B143" t="str">
            <v/>
          </cell>
          <cell r="C143" t="str">
            <v>4</v>
          </cell>
          <cell r="D143" t="str">
            <v>De Renta y Complementarios</v>
          </cell>
          <cell r="E143">
            <v>10970000</v>
          </cell>
          <cell r="F143">
            <v>10970000</v>
          </cell>
          <cell r="G143">
            <v>0</v>
          </cell>
          <cell r="H143">
            <v>0</v>
          </cell>
        </row>
        <row r="144">
          <cell r="A144">
            <v>261515</v>
          </cell>
          <cell r="B144" t="str">
            <v/>
          </cell>
          <cell r="C144" t="str">
            <v>4</v>
          </cell>
          <cell r="D144" t="str">
            <v>De Renta para la Equidad (CREE)</v>
          </cell>
          <cell r="E144">
            <v>6980000</v>
          </cell>
          <cell r="F144">
            <v>6980000</v>
          </cell>
          <cell r="G144">
            <v>0</v>
          </cell>
          <cell r="H144">
            <v>0</v>
          </cell>
        </row>
        <row r="145">
          <cell r="A145">
            <v>3</v>
          </cell>
          <cell r="B145" t="str">
            <v/>
          </cell>
          <cell r="C145" t="str">
            <v>1</v>
          </cell>
          <cell r="D145" t="str">
            <v>Patrimonio</v>
          </cell>
          <cell r="E145">
            <v>766263710</v>
          </cell>
          <cell r="F145">
            <v>0</v>
          </cell>
          <cell r="G145">
            <v>305866977</v>
          </cell>
          <cell r="H145">
            <v>1072130687</v>
          </cell>
        </row>
        <row r="146">
          <cell r="A146">
            <v>31</v>
          </cell>
          <cell r="B146" t="str">
            <v/>
          </cell>
          <cell r="C146" t="str">
            <v>2</v>
          </cell>
          <cell r="D146" t="str">
            <v>Capital Social</v>
          </cell>
          <cell r="E146">
            <v>71114000</v>
          </cell>
          <cell r="F146">
            <v>0</v>
          </cell>
          <cell r="G146">
            <v>0</v>
          </cell>
          <cell r="H146">
            <v>71114000</v>
          </cell>
        </row>
        <row r="147">
          <cell r="A147">
            <v>3105</v>
          </cell>
          <cell r="B147" t="str">
            <v/>
          </cell>
          <cell r="C147" t="str">
            <v>3</v>
          </cell>
          <cell r="D147" t="str">
            <v>Capital Suscrito y Pagado</v>
          </cell>
          <cell r="E147">
            <v>71114000</v>
          </cell>
          <cell r="F147">
            <v>0</v>
          </cell>
          <cell r="G147">
            <v>0</v>
          </cell>
          <cell r="H147">
            <v>71114000</v>
          </cell>
        </row>
        <row r="148">
          <cell r="A148">
            <v>310505</v>
          </cell>
          <cell r="B148" t="str">
            <v/>
          </cell>
          <cell r="C148" t="str">
            <v>4</v>
          </cell>
          <cell r="D148" t="str">
            <v>Capital Autorizado</v>
          </cell>
          <cell r="E148">
            <v>71114000</v>
          </cell>
          <cell r="F148">
            <v>0</v>
          </cell>
          <cell r="G148">
            <v>0</v>
          </cell>
          <cell r="H148">
            <v>71114000</v>
          </cell>
        </row>
        <row r="149">
          <cell r="A149">
            <v>32</v>
          </cell>
          <cell r="B149" t="str">
            <v/>
          </cell>
          <cell r="C149" t="str">
            <v>2</v>
          </cell>
          <cell r="D149" t="str">
            <v>Superavit De Capital</v>
          </cell>
          <cell r="E149">
            <v>11055421</v>
          </cell>
          <cell r="F149">
            <v>0</v>
          </cell>
          <cell r="G149">
            <v>0</v>
          </cell>
          <cell r="H149">
            <v>11055421</v>
          </cell>
        </row>
        <row r="150">
          <cell r="A150">
            <v>3205</v>
          </cell>
          <cell r="B150" t="str">
            <v/>
          </cell>
          <cell r="C150" t="str">
            <v>3</v>
          </cell>
          <cell r="D150" t="str">
            <v>Prima en Colocacion de Acciones, Cuotas o partes</v>
          </cell>
          <cell r="E150">
            <v>11055421</v>
          </cell>
          <cell r="F150">
            <v>0</v>
          </cell>
          <cell r="G150">
            <v>0</v>
          </cell>
          <cell r="H150">
            <v>11055421</v>
          </cell>
        </row>
        <row r="151">
          <cell r="A151">
            <v>320505</v>
          </cell>
          <cell r="B151" t="str">
            <v/>
          </cell>
          <cell r="C151" t="str">
            <v>4</v>
          </cell>
          <cell r="D151" t="str">
            <v>Prima en Colocacion de Acciones</v>
          </cell>
          <cell r="E151">
            <v>11055421</v>
          </cell>
          <cell r="F151">
            <v>0</v>
          </cell>
          <cell r="G151">
            <v>0</v>
          </cell>
          <cell r="H151">
            <v>11055421</v>
          </cell>
        </row>
        <row r="152">
          <cell r="A152">
            <v>33</v>
          </cell>
          <cell r="B152" t="str">
            <v/>
          </cell>
          <cell r="C152" t="str">
            <v>2</v>
          </cell>
          <cell r="D152" t="str">
            <v>Reservas</v>
          </cell>
          <cell r="E152">
            <v>35557000</v>
          </cell>
          <cell r="F152">
            <v>0</v>
          </cell>
          <cell r="G152">
            <v>0</v>
          </cell>
          <cell r="H152">
            <v>35557000</v>
          </cell>
        </row>
        <row r="153">
          <cell r="A153">
            <v>3305</v>
          </cell>
          <cell r="B153" t="str">
            <v/>
          </cell>
          <cell r="C153" t="str">
            <v>3</v>
          </cell>
          <cell r="D153" t="str">
            <v>Reservas Obligatorias</v>
          </cell>
          <cell r="E153">
            <v>35557000</v>
          </cell>
          <cell r="F153">
            <v>0</v>
          </cell>
          <cell r="G153">
            <v>0</v>
          </cell>
          <cell r="H153">
            <v>35557000</v>
          </cell>
        </row>
        <row r="154">
          <cell r="A154">
            <v>330505</v>
          </cell>
          <cell r="B154" t="str">
            <v/>
          </cell>
          <cell r="C154" t="str">
            <v>4</v>
          </cell>
          <cell r="D154" t="str">
            <v>Reserva Legal</v>
          </cell>
          <cell r="E154">
            <v>35557000</v>
          </cell>
          <cell r="F154">
            <v>0</v>
          </cell>
          <cell r="G154">
            <v>0</v>
          </cell>
          <cell r="H154">
            <v>35557000</v>
          </cell>
        </row>
        <row r="155">
          <cell r="A155">
            <v>33050505</v>
          </cell>
          <cell r="B155" t="str">
            <v/>
          </cell>
          <cell r="C155" t="str">
            <v>5</v>
          </cell>
          <cell r="D155" t="str">
            <v>Reserva Legal Gravada</v>
          </cell>
          <cell r="E155">
            <v>35557000</v>
          </cell>
          <cell r="F155">
            <v>0</v>
          </cell>
          <cell r="G155">
            <v>0</v>
          </cell>
          <cell r="H155">
            <v>35557000</v>
          </cell>
        </row>
        <row r="156">
          <cell r="A156">
            <v>34</v>
          </cell>
          <cell r="B156" t="str">
            <v/>
          </cell>
          <cell r="C156" t="str">
            <v>2</v>
          </cell>
          <cell r="D156" t="str">
            <v>Revalorización Del Patrimonio</v>
          </cell>
          <cell r="E156">
            <v>255760472</v>
          </cell>
          <cell r="F156">
            <v>0</v>
          </cell>
          <cell r="G156">
            <v>0</v>
          </cell>
          <cell r="H156">
            <v>255760472</v>
          </cell>
        </row>
        <row r="157">
          <cell r="A157">
            <v>3405</v>
          </cell>
          <cell r="B157" t="str">
            <v/>
          </cell>
          <cell r="C157" t="str">
            <v>3</v>
          </cell>
          <cell r="D157" t="str">
            <v>Ajustes Por Inflación</v>
          </cell>
          <cell r="E157">
            <v>255760472</v>
          </cell>
          <cell r="F157">
            <v>0</v>
          </cell>
          <cell r="G157">
            <v>0</v>
          </cell>
          <cell r="H157">
            <v>255760472</v>
          </cell>
        </row>
        <row r="158">
          <cell r="A158">
            <v>340505</v>
          </cell>
          <cell r="B158" t="str">
            <v/>
          </cell>
          <cell r="C158" t="str">
            <v>4</v>
          </cell>
          <cell r="D158" t="str">
            <v>De Capital Social</v>
          </cell>
          <cell r="E158">
            <v>165505310</v>
          </cell>
          <cell r="F158">
            <v>0</v>
          </cell>
          <cell r="G158">
            <v>0</v>
          </cell>
          <cell r="H158">
            <v>165505310</v>
          </cell>
        </row>
        <row r="159">
          <cell r="A159">
            <v>340510</v>
          </cell>
          <cell r="B159" t="str">
            <v/>
          </cell>
          <cell r="C159" t="str">
            <v>4</v>
          </cell>
          <cell r="D159" t="str">
            <v>De Superavit De Capital</v>
          </cell>
          <cell r="E159">
            <v>38005690</v>
          </cell>
          <cell r="F159">
            <v>0</v>
          </cell>
          <cell r="G159">
            <v>0</v>
          </cell>
          <cell r="H159">
            <v>38005690</v>
          </cell>
        </row>
        <row r="160">
          <cell r="A160">
            <v>340515</v>
          </cell>
          <cell r="B160" t="str">
            <v/>
          </cell>
          <cell r="C160" t="str">
            <v>4</v>
          </cell>
          <cell r="D160" t="str">
            <v>De Reservas</v>
          </cell>
          <cell r="E160">
            <v>6897776</v>
          </cell>
          <cell r="F160">
            <v>0</v>
          </cell>
          <cell r="G160">
            <v>0</v>
          </cell>
          <cell r="H160">
            <v>6897776</v>
          </cell>
        </row>
        <row r="161">
          <cell r="A161">
            <v>340520</v>
          </cell>
          <cell r="B161" t="str">
            <v/>
          </cell>
          <cell r="C161" t="str">
            <v>4</v>
          </cell>
          <cell r="D161" t="str">
            <v>De Resultados De Ejercicios Anteriores</v>
          </cell>
          <cell r="E161">
            <v>45351696</v>
          </cell>
          <cell r="F161">
            <v>0</v>
          </cell>
          <cell r="G161">
            <v>0</v>
          </cell>
          <cell r="H161">
            <v>45351696</v>
          </cell>
        </row>
        <row r="162">
          <cell r="A162">
            <v>36</v>
          </cell>
          <cell r="B162" t="str">
            <v/>
          </cell>
          <cell r="C162" t="str">
            <v>2</v>
          </cell>
          <cell r="D162" t="str">
            <v>Resultados Del Ejercicio</v>
          </cell>
          <cell r="E162">
            <v>0</v>
          </cell>
          <cell r="F162">
            <v>0</v>
          </cell>
          <cell r="G162">
            <v>305866977</v>
          </cell>
          <cell r="H162">
            <v>305866977</v>
          </cell>
        </row>
        <row r="163">
          <cell r="A163">
            <v>3605</v>
          </cell>
          <cell r="B163" t="str">
            <v/>
          </cell>
          <cell r="C163" t="str">
            <v>3</v>
          </cell>
          <cell r="D163" t="str">
            <v>Utilidad Del Ejercicio</v>
          </cell>
          <cell r="E163">
            <v>0</v>
          </cell>
          <cell r="F163">
            <v>0</v>
          </cell>
          <cell r="G163">
            <v>305866977</v>
          </cell>
          <cell r="H163">
            <v>305866977</v>
          </cell>
        </row>
        <row r="164">
          <cell r="A164">
            <v>360505</v>
          </cell>
          <cell r="B164" t="str">
            <v/>
          </cell>
          <cell r="C164" t="str">
            <v>4</v>
          </cell>
          <cell r="D164" t="str">
            <v>Utilidad del Ejercicio</v>
          </cell>
          <cell r="E164">
            <v>0</v>
          </cell>
          <cell r="F164">
            <v>0</v>
          </cell>
          <cell r="G164">
            <v>305866977</v>
          </cell>
          <cell r="H164">
            <v>305866977</v>
          </cell>
        </row>
        <row r="165">
          <cell r="A165">
            <v>38</v>
          </cell>
          <cell r="B165" t="str">
            <v/>
          </cell>
          <cell r="C165" t="str">
            <v>2</v>
          </cell>
          <cell r="D165" t="str">
            <v>Superavit por Valorizaciones</v>
          </cell>
          <cell r="E165">
            <v>392776817</v>
          </cell>
          <cell r="F165">
            <v>0</v>
          </cell>
          <cell r="G165">
            <v>0</v>
          </cell>
          <cell r="H165">
            <v>392776817</v>
          </cell>
        </row>
        <row r="166">
          <cell r="A166">
            <v>3805</v>
          </cell>
          <cell r="B166" t="str">
            <v/>
          </cell>
          <cell r="C166" t="str">
            <v>3</v>
          </cell>
          <cell r="D166" t="str">
            <v>De Inversiones</v>
          </cell>
          <cell r="E166">
            <v>392776817</v>
          </cell>
          <cell r="F166">
            <v>0</v>
          </cell>
          <cell r="G166">
            <v>0</v>
          </cell>
          <cell r="H166">
            <v>392776817</v>
          </cell>
        </row>
        <row r="167">
          <cell r="A167">
            <v>380505</v>
          </cell>
          <cell r="B167" t="str">
            <v/>
          </cell>
          <cell r="C167" t="str">
            <v>4</v>
          </cell>
          <cell r="D167" t="str">
            <v>Acciones</v>
          </cell>
          <cell r="E167">
            <v>392776817</v>
          </cell>
          <cell r="F167">
            <v>0</v>
          </cell>
          <cell r="G167">
            <v>0</v>
          </cell>
          <cell r="H167">
            <v>392776817</v>
          </cell>
        </row>
        <row r="168">
          <cell r="A168">
            <v>4</v>
          </cell>
          <cell r="B168" t="str">
            <v/>
          </cell>
          <cell r="C168" t="str">
            <v>1</v>
          </cell>
          <cell r="D168" t="str">
            <v>Ingresos</v>
          </cell>
          <cell r="E168">
            <v>386186765</v>
          </cell>
          <cell r="F168">
            <v>0</v>
          </cell>
          <cell r="G168">
            <v>5204960</v>
          </cell>
          <cell r="H168">
            <v>391391725</v>
          </cell>
        </row>
        <row r="169">
          <cell r="A169">
            <v>41</v>
          </cell>
          <cell r="B169" t="str">
            <v/>
          </cell>
          <cell r="C169" t="str">
            <v>2</v>
          </cell>
          <cell r="D169" t="str">
            <v>Ingresos Operacionales</v>
          </cell>
          <cell r="E169">
            <v>97200000</v>
          </cell>
          <cell r="F169">
            <v>0</v>
          </cell>
          <cell r="G169">
            <v>5200000</v>
          </cell>
          <cell r="H169">
            <v>102400000</v>
          </cell>
        </row>
        <row r="170">
          <cell r="A170">
            <v>4155</v>
          </cell>
          <cell r="B170" t="str">
            <v/>
          </cell>
          <cell r="C170" t="str">
            <v>3</v>
          </cell>
          <cell r="D170" t="str">
            <v>Actividades Inmobiliarias, Empresariales y de Alqu</v>
          </cell>
          <cell r="E170">
            <v>57200000</v>
          </cell>
          <cell r="F170">
            <v>0</v>
          </cell>
          <cell r="G170">
            <v>5200000</v>
          </cell>
          <cell r="H170">
            <v>62400000</v>
          </cell>
        </row>
        <row r="171">
          <cell r="A171">
            <v>415505</v>
          </cell>
          <cell r="B171" t="str">
            <v/>
          </cell>
          <cell r="C171" t="str">
            <v>4</v>
          </cell>
          <cell r="D171" t="str">
            <v>Arrendamiento de bienes Inmuebles</v>
          </cell>
          <cell r="E171">
            <v>57200000</v>
          </cell>
          <cell r="F171">
            <v>0</v>
          </cell>
          <cell r="G171">
            <v>5200000</v>
          </cell>
          <cell r="H171">
            <v>62400000</v>
          </cell>
        </row>
        <row r="172">
          <cell r="A172">
            <v>4170</v>
          </cell>
          <cell r="B172" t="str">
            <v/>
          </cell>
          <cell r="C172" t="str">
            <v>3</v>
          </cell>
          <cell r="D172" t="str">
            <v>Otras Activ.De Serv.Comunit.Sociales y Personale</v>
          </cell>
          <cell r="E172">
            <v>40000000</v>
          </cell>
          <cell r="F172">
            <v>0</v>
          </cell>
          <cell r="G172">
            <v>0</v>
          </cell>
          <cell r="H172">
            <v>40000000</v>
          </cell>
        </row>
        <row r="173">
          <cell r="A173">
            <v>417095</v>
          </cell>
          <cell r="B173" t="str">
            <v/>
          </cell>
          <cell r="C173" t="str">
            <v>4</v>
          </cell>
          <cell r="D173" t="str">
            <v>Actividades Conexas</v>
          </cell>
          <cell r="E173">
            <v>40000000</v>
          </cell>
          <cell r="F173">
            <v>0</v>
          </cell>
          <cell r="G173">
            <v>0</v>
          </cell>
          <cell r="H173">
            <v>40000000</v>
          </cell>
        </row>
        <row r="174">
          <cell r="A174">
            <v>41709505</v>
          </cell>
          <cell r="B174" t="str">
            <v/>
          </cell>
          <cell r="C174" t="str">
            <v>5</v>
          </cell>
          <cell r="D174" t="str">
            <v>Asesor¡a Empresarial</v>
          </cell>
          <cell r="E174">
            <v>40000000</v>
          </cell>
          <cell r="F174">
            <v>0</v>
          </cell>
          <cell r="G174">
            <v>0</v>
          </cell>
          <cell r="H174">
            <v>40000000</v>
          </cell>
        </row>
        <row r="175">
          <cell r="A175">
            <v>42</v>
          </cell>
          <cell r="B175" t="str">
            <v/>
          </cell>
          <cell r="C175" t="str">
            <v>2</v>
          </cell>
          <cell r="D175" t="str">
            <v>No Operacionales</v>
          </cell>
          <cell r="E175">
            <v>288986765</v>
          </cell>
          <cell r="F175">
            <v>0</v>
          </cell>
          <cell r="G175">
            <v>4960</v>
          </cell>
          <cell r="H175">
            <v>288991725</v>
          </cell>
        </row>
        <row r="176">
          <cell r="A176">
            <v>4210</v>
          </cell>
          <cell r="B176" t="str">
            <v/>
          </cell>
          <cell r="C176" t="str">
            <v>3</v>
          </cell>
          <cell r="D176" t="str">
            <v>Financieros</v>
          </cell>
          <cell r="E176">
            <v>36744</v>
          </cell>
          <cell r="F176">
            <v>0</v>
          </cell>
          <cell r="G176">
            <v>3137</v>
          </cell>
          <cell r="H176">
            <v>39881</v>
          </cell>
        </row>
        <row r="177">
          <cell r="A177">
            <v>421005</v>
          </cell>
          <cell r="B177" t="str">
            <v/>
          </cell>
          <cell r="C177" t="str">
            <v>4</v>
          </cell>
          <cell r="D177" t="str">
            <v>Intereses</v>
          </cell>
          <cell r="E177">
            <v>36744</v>
          </cell>
          <cell r="F177">
            <v>0</v>
          </cell>
          <cell r="G177">
            <v>3137</v>
          </cell>
          <cell r="H177">
            <v>39881</v>
          </cell>
        </row>
        <row r="178">
          <cell r="A178">
            <v>4215</v>
          </cell>
          <cell r="B178" t="str">
            <v/>
          </cell>
          <cell r="C178" t="str">
            <v>3</v>
          </cell>
          <cell r="D178" t="str">
            <v>Dividendos y Participaciones</v>
          </cell>
          <cell r="E178">
            <v>288935528</v>
          </cell>
          <cell r="F178">
            <v>0</v>
          </cell>
          <cell r="G178">
            <v>0</v>
          </cell>
          <cell r="H178">
            <v>288935528</v>
          </cell>
        </row>
        <row r="179">
          <cell r="A179">
            <v>421505</v>
          </cell>
          <cell r="B179" t="str">
            <v/>
          </cell>
          <cell r="C179" t="str">
            <v>4</v>
          </cell>
          <cell r="D179" t="str">
            <v>De Sociedades Anonimas y/o Asimiladas</v>
          </cell>
          <cell r="E179">
            <v>288935528</v>
          </cell>
          <cell r="F179">
            <v>0</v>
          </cell>
          <cell r="G179">
            <v>0</v>
          </cell>
          <cell r="H179">
            <v>288935528</v>
          </cell>
        </row>
        <row r="180">
          <cell r="A180">
            <v>42150510</v>
          </cell>
          <cell r="B180" t="str">
            <v/>
          </cell>
          <cell r="C180" t="str">
            <v>5</v>
          </cell>
          <cell r="D180" t="str">
            <v>De sociedades anónimas y/o asimiladas - No Gravado</v>
          </cell>
          <cell r="E180">
            <v>288935528</v>
          </cell>
          <cell r="F180">
            <v>0</v>
          </cell>
          <cell r="G180">
            <v>0</v>
          </cell>
          <cell r="H180">
            <v>288935528</v>
          </cell>
        </row>
        <row r="181">
          <cell r="A181">
            <v>4295</v>
          </cell>
          <cell r="B181" t="str">
            <v/>
          </cell>
          <cell r="C181" t="str">
            <v>3</v>
          </cell>
          <cell r="D181" t="str">
            <v>Diversos</v>
          </cell>
          <cell r="E181">
            <v>14493</v>
          </cell>
          <cell r="F181">
            <v>0</v>
          </cell>
          <cell r="G181">
            <v>1823</v>
          </cell>
          <cell r="H181">
            <v>16316</v>
          </cell>
        </row>
        <row r="182">
          <cell r="A182">
            <v>429505</v>
          </cell>
          <cell r="B182" t="str">
            <v/>
          </cell>
          <cell r="C182" t="str">
            <v>4</v>
          </cell>
          <cell r="D182" t="str">
            <v>Aprovechamientos</v>
          </cell>
          <cell r="E182">
            <v>14493</v>
          </cell>
          <cell r="F182">
            <v>0</v>
          </cell>
          <cell r="G182">
            <v>1823</v>
          </cell>
          <cell r="H182">
            <v>16316</v>
          </cell>
        </row>
        <row r="183">
          <cell r="A183">
            <v>5</v>
          </cell>
          <cell r="B183" t="str">
            <v/>
          </cell>
          <cell r="C183" t="str">
            <v>1</v>
          </cell>
          <cell r="D183" t="str">
            <v>Gastos</v>
          </cell>
          <cell r="E183">
            <v>81194926</v>
          </cell>
          <cell r="F183">
            <v>316295799</v>
          </cell>
          <cell r="G183">
            <v>6099000</v>
          </cell>
          <cell r="H183">
            <v>391391725</v>
          </cell>
        </row>
        <row r="184">
          <cell r="A184">
            <v>51</v>
          </cell>
          <cell r="B184" t="str">
            <v/>
          </cell>
          <cell r="C184" t="str">
            <v>2</v>
          </cell>
          <cell r="D184" t="str">
            <v>Gastos Operacionales de Administración</v>
          </cell>
          <cell r="E184">
            <v>62362704</v>
          </cell>
          <cell r="F184">
            <v>5075101</v>
          </cell>
          <cell r="G184">
            <v>0</v>
          </cell>
          <cell r="H184">
            <v>67437805</v>
          </cell>
        </row>
        <row r="185">
          <cell r="A185">
            <v>5110</v>
          </cell>
          <cell r="B185" t="str">
            <v/>
          </cell>
          <cell r="C185" t="str">
            <v>3</v>
          </cell>
          <cell r="D185" t="str">
            <v>Honorarios</v>
          </cell>
          <cell r="E185">
            <v>2040000</v>
          </cell>
          <cell r="F185">
            <v>0</v>
          </cell>
          <cell r="G185">
            <v>0</v>
          </cell>
          <cell r="H185">
            <v>2040000</v>
          </cell>
        </row>
        <row r="186">
          <cell r="A186">
            <v>511010</v>
          </cell>
          <cell r="B186" t="str">
            <v/>
          </cell>
          <cell r="C186" t="str">
            <v>4</v>
          </cell>
          <cell r="D186" t="str">
            <v>Revisoría Fiscal</v>
          </cell>
          <cell r="E186">
            <v>2040000</v>
          </cell>
          <cell r="F186">
            <v>0</v>
          </cell>
          <cell r="G186">
            <v>0</v>
          </cell>
          <cell r="H186">
            <v>2040000</v>
          </cell>
        </row>
        <row r="187">
          <cell r="A187">
            <v>5115</v>
          </cell>
          <cell r="B187" t="str">
            <v/>
          </cell>
          <cell r="C187" t="str">
            <v>3</v>
          </cell>
          <cell r="D187" t="str">
            <v>Impuestos</v>
          </cell>
          <cell r="E187">
            <v>3955315</v>
          </cell>
          <cell r="F187">
            <v>67992</v>
          </cell>
          <cell r="G187">
            <v>0</v>
          </cell>
          <cell r="H187">
            <v>4023307</v>
          </cell>
        </row>
        <row r="188">
          <cell r="A188">
            <v>511502</v>
          </cell>
          <cell r="B188" t="str">
            <v/>
          </cell>
          <cell r="C188" t="str">
            <v>4</v>
          </cell>
          <cell r="D188" t="str">
            <v>Impuesto al Consumo</v>
          </cell>
          <cell r="E188">
            <v>3763</v>
          </cell>
          <cell r="F188">
            <v>230</v>
          </cell>
          <cell r="G188">
            <v>0</v>
          </cell>
          <cell r="H188">
            <v>3993</v>
          </cell>
        </row>
        <row r="189">
          <cell r="A189">
            <v>511505</v>
          </cell>
          <cell r="B189" t="str">
            <v/>
          </cell>
          <cell r="C189" t="str">
            <v>4</v>
          </cell>
          <cell r="D189" t="str">
            <v>Industria y Comercio</v>
          </cell>
          <cell r="E189">
            <v>3730563</v>
          </cell>
          <cell r="F189">
            <v>50280</v>
          </cell>
          <cell r="G189">
            <v>0</v>
          </cell>
          <cell r="H189">
            <v>3780843</v>
          </cell>
        </row>
        <row r="190">
          <cell r="A190">
            <v>511510</v>
          </cell>
          <cell r="B190" t="str">
            <v/>
          </cell>
          <cell r="C190" t="str">
            <v>4</v>
          </cell>
          <cell r="D190" t="str">
            <v>De Timbres</v>
          </cell>
          <cell r="E190">
            <v>800</v>
          </cell>
          <cell r="F190">
            <v>0</v>
          </cell>
          <cell r="G190">
            <v>0</v>
          </cell>
          <cell r="H190">
            <v>800</v>
          </cell>
        </row>
        <row r="191">
          <cell r="A191">
            <v>511595</v>
          </cell>
          <cell r="B191" t="str">
            <v/>
          </cell>
          <cell r="C191" t="str">
            <v>4</v>
          </cell>
          <cell r="D191" t="str">
            <v>Otros</v>
          </cell>
          <cell r="E191">
            <v>220189</v>
          </cell>
          <cell r="F191">
            <v>17482</v>
          </cell>
          <cell r="G191">
            <v>0</v>
          </cell>
          <cell r="H191">
            <v>237671</v>
          </cell>
        </row>
        <row r="192">
          <cell r="A192">
            <v>51159505</v>
          </cell>
          <cell r="B192" t="str">
            <v/>
          </cell>
          <cell r="C192" t="str">
            <v>5</v>
          </cell>
          <cell r="D192" t="str">
            <v>Gravamen a Movimientos Financieros</v>
          </cell>
          <cell r="E192">
            <v>220189</v>
          </cell>
          <cell r="F192">
            <v>17482</v>
          </cell>
          <cell r="G192">
            <v>0</v>
          </cell>
          <cell r="H192">
            <v>237671</v>
          </cell>
        </row>
        <row r="193">
          <cell r="A193">
            <v>5135</v>
          </cell>
          <cell r="B193" t="str">
            <v/>
          </cell>
          <cell r="C193" t="str">
            <v>3</v>
          </cell>
          <cell r="D193" t="str">
            <v>Servicios</v>
          </cell>
          <cell r="E193">
            <v>40593583</v>
          </cell>
          <cell r="F193">
            <v>3573440</v>
          </cell>
          <cell r="G193">
            <v>0</v>
          </cell>
          <cell r="H193">
            <v>44167023</v>
          </cell>
        </row>
        <row r="194">
          <cell r="A194">
            <v>513505</v>
          </cell>
          <cell r="B194" t="str">
            <v/>
          </cell>
          <cell r="C194" t="str">
            <v>4</v>
          </cell>
          <cell r="D194" t="str">
            <v>Aseo y Vigilancia</v>
          </cell>
          <cell r="E194">
            <v>6972011</v>
          </cell>
          <cell r="F194">
            <v>118000</v>
          </cell>
          <cell r="G194">
            <v>0</v>
          </cell>
          <cell r="H194">
            <v>7090011</v>
          </cell>
        </row>
        <row r="195">
          <cell r="A195">
            <v>51350510</v>
          </cell>
          <cell r="B195" t="str">
            <v/>
          </cell>
          <cell r="C195" t="str">
            <v>5</v>
          </cell>
          <cell r="D195" t="str">
            <v>Vigilancia</v>
          </cell>
          <cell r="E195">
            <v>6972011</v>
          </cell>
          <cell r="F195">
            <v>118000</v>
          </cell>
          <cell r="G195">
            <v>0</v>
          </cell>
          <cell r="H195">
            <v>7090011</v>
          </cell>
        </row>
        <row r="196">
          <cell r="A196">
            <v>513530</v>
          </cell>
          <cell r="B196" t="str">
            <v/>
          </cell>
          <cell r="C196" t="str">
            <v>4</v>
          </cell>
          <cell r="D196" t="str">
            <v>Energía Eléctrica</v>
          </cell>
          <cell r="E196">
            <v>7732050</v>
          </cell>
          <cell r="F196">
            <v>771910</v>
          </cell>
          <cell r="G196">
            <v>0</v>
          </cell>
          <cell r="H196">
            <v>8503960</v>
          </cell>
        </row>
        <row r="197">
          <cell r="A197">
            <v>513535</v>
          </cell>
          <cell r="B197" t="str">
            <v/>
          </cell>
          <cell r="C197" t="str">
            <v>4</v>
          </cell>
          <cell r="D197" t="str">
            <v>Teléfono</v>
          </cell>
          <cell r="E197">
            <v>3138273</v>
          </cell>
          <cell r="F197">
            <v>196717</v>
          </cell>
          <cell r="G197">
            <v>0</v>
          </cell>
          <cell r="H197">
            <v>3334990</v>
          </cell>
        </row>
        <row r="198">
          <cell r="A198">
            <v>51353505</v>
          </cell>
          <cell r="B198" t="str">
            <v/>
          </cell>
          <cell r="C198" t="str">
            <v>5</v>
          </cell>
          <cell r="D198" t="str">
            <v>Convencional</v>
          </cell>
          <cell r="E198">
            <v>2734654</v>
          </cell>
          <cell r="F198">
            <v>138591</v>
          </cell>
          <cell r="G198">
            <v>0</v>
          </cell>
          <cell r="H198">
            <v>2873245</v>
          </cell>
        </row>
        <row r="199">
          <cell r="A199">
            <v>51353510</v>
          </cell>
          <cell r="B199" t="str">
            <v/>
          </cell>
          <cell r="C199" t="str">
            <v>5</v>
          </cell>
          <cell r="D199" t="str">
            <v>Celular</v>
          </cell>
          <cell r="E199">
            <v>403619</v>
          </cell>
          <cell r="F199">
            <v>58126</v>
          </cell>
          <cell r="G199">
            <v>0</v>
          </cell>
          <cell r="H199">
            <v>461745</v>
          </cell>
        </row>
        <row r="200">
          <cell r="A200">
            <v>513555</v>
          </cell>
          <cell r="B200" t="str">
            <v/>
          </cell>
          <cell r="C200" t="str">
            <v>4</v>
          </cell>
          <cell r="D200" t="str">
            <v>Gas</v>
          </cell>
          <cell r="E200">
            <v>13574250</v>
          </cell>
          <cell r="F200">
            <v>1503710</v>
          </cell>
          <cell r="G200">
            <v>0</v>
          </cell>
          <cell r="H200">
            <v>15077960</v>
          </cell>
        </row>
        <row r="201">
          <cell r="A201">
            <v>513595</v>
          </cell>
          <cell r="B201" t="str">
            <v/>
          </cell>
          <cell r="C201" t="str">
            <v>4</v>
          </cell>
          <cell r="D201" t="str">
            <v>Otros</v>
          </cell>
          <cell r="E201">
            <v>9176999</v>
          </cell>
          <cell r="F201">
            <v>983103</v>
          </cell>
          <cell r="G201">
            <v>0</v>
          </cell>
          <cell r="H201">
            <v>10160102</v>
          </cell>
        </row>
        <row r="202">
          <cell r="A202">
            <v>51359505</v>
          </cell>
          <cell r="B202" t="str">
            <v/>
          </cell>
          <cell r="C202" t="str">
            <v>5</v>
          </cell>
          <cell r="D202" t="str">
            <v>Administración</v>
          </cell>
          <cell r="E202">
            <v>83296</v>
          </cell>
          <cell r="F202">
            <v>0</v>
          </cell>
          <cell r="G202">
            <v>0</v>
          </cell>
          <cell r="H202">
            <v>83296</v>
          </cell>
        </row>
        <row r="203">
          <cell r="A203">
            <v>51359525</v>
          </cell>
          <cell r="B203" t="str">
            <v/>
          </cell>
          <cell r="C203" t="str">
            <v>5</v>
          </cell>
          <cell r="D203" t="str">
            <v>Internet</v>
          </cell>
          <cell r="E203">
            <v>266206</v>
          </cell>
          <cell r="F203">
            <v>133103</v>
          </cell>
          <cell r="G203">
            <v>0</v>
          </cell>
          <cell r="H203">
            <v>399309</v>
          </cell>
        </row>
        <row r="204">
          <cell r="A204">
            <v>51359535</v>
          </cell>
          <cell r="B204" t="str">
            <v/>
          </cell>
          <cell r="C204" t="str">
            <v>5</v>
          </cell>
          <cell r="D204" t="str">
            <v>Servicios Contables</v>
          </cell>
          <cell r="E204">
            <v>7762673</v>
          </cell>
          <cell r="F204">
            <v>850000</v>
          </cell>
          <cell r="G204">
            <v>0</v>
          </cell>
          <cell r="H204">
            <v>8612673</v>
          </cell>
        </row>
        <row r="205">
          <cell r="A205">
            <v>51359545</v>
          </cell>
          <cell r="B205" t="str">
            <v/>
          </cell>
          <cell r="C205" t="str">
            <v>5</v>
          </cell>
          <cell r="D205" t="str">
            <v>Internet</v>
          </cell>
          <cell r="E205">
            <v>1064824</v>
          </cell>
          <cell r="F205">
            <v>0</v>
          </cell>
          <cell r="G205">
            <v>0</v>
          </cell>
          <cell r="H205">
            <v>1064824</v>
          </cell>
        </row>
        <row r="206">
          <cell r="A206">
            <v>5160</v>
          </cell>
          <cell r="B206" t="str">
            <v/>
          </cell>
          <cell r="C206" t="str">
            <v>3</v>
          </cell>
          <cell r="D206" t="str">
            <v>Depreciaciones</v>
          </cell>
          <cell r="E206">
            <v>15767752</v>
          </cell>
          <cell r="F206">
            <v>1433432</v>
          </cell>
          <cell r="G206">
            <v>0</v>
          </cell>
          <cell r="H206">
            <v>17201184</v>
          </cell>
        </row>
        <row r="207">
          <cell r="A207">
            <v>516005</v>
          </cell>
          <cell r="B207" t="str">
            <v/>
          </cell>
          <cell r="C207" t="str">
            <v>4</v>
          </cell>
          <cell r="D207" t="str">
            <v>Construcciones y Edificaciones</v>
          </cell>
          <cell r="E207">
            <v>15767752</v>
          </cell>
          <cell r="F207">
            <v>1433432</v>
          </cell>
          <cell r="G207">
            <v>0</v>
          </cell>
          <cell r="H207">
            <v>17201184</v>
          </cell>
        </row>
        <row r="208">
          <cell r="A208">
            <v>5195</v>
          </cell>
          <cell r="B208" t="str">
            <v/>
          </cell>
          <cell r="C208" t="str">
            <v>3</v>
          </cell>
          <cell r="D208" t="str">
            <v>Diversos</v>
          </cell>
          <cell r="E208">
            <v>6054</v>
          </cell>
          <cell r="F208">
            <v>237</v>
          </cell>
          <cell r="G208">
            <v>0</v>
          </cell>
          <cell r="H208">
            <v>6291</v>
          </cell>
        </row>
        <row r="209">
          <cell r="A209">
            <v>519595</v>
          </cell>
          <cell r="B209" t="str">
            <v/>
          </cell>
          <cell r="C209" t="str">
            <v>4</v>
          </cell>
          <cell r="D209" t="str">
            <v>Otros</v>
          </cell>
          <cell r="E209">
            <v>6054</v>
          </cell>
          <cell r="F209">
            <v>237</v>
          </cell>
          <cell r="G209">
            <v>0</v>
          </cell>
          <cell r="H209">
            <v>6291</v>
          </cell>
        </row>
        <row r="210">
          <cell r="A210">
            <v>51959595</v>
          </cell>
          <cell r="B210" t="str">
            <v/>
          </cell>
          <cell r="C210" t="str">
            <v>5</v>
          </cell>
          <cell r="D210" t="str">
            <v>Diversos</v>
          </cell>
          <cell r="E210">
            <v>6054</v>
          </cell>
          <cell r="F210">
            <v>237</v>
          </cell>
          <cell r="G210">
            <v>0</v>
          </cell>
          <cell r="H210">
            <v>6291</v>
          </cell>
        </row>
        <row r="211">
          <cell r="A211">
            <v>53</v>
          </cell>
          <cell r="B211" t="str">
            <v/>
          </cell>
          <cell r="C211" t="str">
            <v>2</v>
          </cell>
          <cell r="D211" t="str">
            <v>No Operacionales</v>
          </cell>
          <cell r="E211">
            <v>882222</v>
          </cell>
          <cell r="F211">
            <v>5353721</v>
          </cell>
          <cell r="G211">
            <v>0</v>
          </cell>
          <cell r="H211">
            <v>6235943</v>
          </cell>
        </row>
        <row r="212">
          <cell r="A212">
            <v>5305</v>
          </cell>
          <cell r="B212" t="str">
            <v/>
          </cell>
          <cell r="C212" t="str">
            <v>3</v>
          </cell>
          <cell r="D212" t="str">
            <v>Financieros</v>
          </cell>
          <cell r="E212">
            <v>370247</v>
          </cell>
          <cell r="F212">
            <v>0</v>
          </cell>
          <cell r="G212">
            <v>0</v>
          </cell>
          <cell r="H212">
            <v>370247</v>
          </cell>
        </row>
        <row r="213">
          <cell r="A213">
            <v>530505</v>
          </cell>
          <cell r="B213" t="str">
            <v/>
          </cell>
          <cell r="C213" t="str">
            <v>4</v>
          </cell>
          <cell r="D213" t="str">
            <v>Gastos Bancarios</v>
          </cell>
          <cell r="E213">
            <v>365700</v>
          </cell>
          <cell r="F213">
            <v>0</v>
          </cell>
          <cell r="G213">
            <v>0</v>
          </cell>
          <cell r="H213">
            <v>365700</v>
          </cell>
        </row>
        <row r="214">
          <cell r="A214">
            <v>530595</v>
          </cell>
          <cell r="B214" t="str">
            <v/>
          </cell>
          <cell r="C214" t="str">
            <v>4</v>
          </cell>
          <cell r="D214" t="str">
            <v>Otros</v>
          </cell>
          <cell r="E214">
            <v>4547</v>
          </cell>
          <cell r="F214">
            <v>0</v>
          </cell>
          <cell r="G214">
            <v>0</v>
          </cell>
          <cell r="H214">
            <v>4547</v>
          </cell>
        </row>
        <row r="215">
          <cell r="A215">
            <v>5310</v>
          </cell>
          <cell r="B215" t="str">
            <v/>
          </cell>
          <cell r="C215" t="str">
            <v>3</v>
          </cell>
          <cell r="D215" t="str">
            <v>P‚rdida En Venta y Retiro De Bienes</v>
          </cell>
          <cell r="E215">
            <v>0</v>
          </cell>
          <cell r="F215">
            <v>5082981</v>
          </cell>
          <cell r="G215">
            <v>0</v>
          </cell>
          <cell r="H215">
            <v>5082981</v>
          </cell>
        </row>
        <row r="216">
          <cell r="A216">
            <v>531035</v>
          </cell>
          <cell r="B216" t="str">
            <v/>
          </cell>
          <cell r="C216" t="str">
            <v>4</v>
          </cell>
          <cell r="D216" t="str">
            <v>Retiro De Otros Activos</v>
          </cell>
          <cell r="E216">
            <v>0</v>
          </cell>
          <cell r="F216">
            <v>5082981</v>
          </cell>
          <cell r="G216">
            <v>0</v>
          </cell>
          <cell r="H216">
            <v>5082981</v>
          </cell>
        </row>
        <row r="217">
          <cell r="A217">
            <v>5315</v>
          </cell>
          <cell r="B217" t="str">
            <v/>
          </cell>
          <cell r="C217" t="str">
            <v>3</v>
          </cell>
          <cell r="D217" t="str">
            <v>Gastos Extraordinarios</v>
          </cell>
          <cell r="E217">
            <v>128975</v>
          </cell>
          <cell r="F217">
            <v>1740</v>
          </cell>
          <cell r="G217">
            <v>0</v>
          </cell>
          <cell r="H217">
            <v>130715</v>
          </cell>
        </row>
        <row r="218">
          <cell r="A218">
            <v>531515</v>
          </cell>
          <cell r="B218" t="str">
            <v/>
          </cell>
          <cell r="C218" t="str">
            <v>4</v>
          </cell>
          <cell r="D218" t="str">
            <v>Costos y Gastos de Ejercicios Anteriores</v>
          </cell>
          <cell r="E218">
            <v>4000</v>
          </cell>
          <cell r="F218">
            <v>0</v>
          </cell>
          <cell r="G218">
            <v>0</v>
          </cell>
          <cell r="H218">
            <v>4000</v>
          </cell>
        </row>
        <row r="219">
          <cell r="A219">
            <v>531520</v>
          </cell>
          <cell r="B219" t="str">
            <v/>
          </cell>
          <cell r="C219" t="str">
            <v>4</v>
          </cell>
          <cell r="D219" t="str">
            <v>Impuestos Asumidos</v>
          </cell>
          <cell r="E219">
            <v>124975</v>
          </cell>
          <cell r="F219">
            <v>1740</v>
          </cell>
          <cell r="G219">
            <v>0</v>
          </cell>
          <cell r="H219">
            <v>126715</v>
          </cell>
        </row>
        <row r="220">
          <cell r="A220">
            <v>5395</v>
          </cell>
          <cell r="B220" t="str">
            <v/>
          </cell>
          <cell r="C220" t="str">
            <v>3</v>
          </cell>
          <cell r="D220" t="str">
            <v>Gastos Diversos</v>
          </cell>
          <cell r="E220">
            <v>383000</v>
          </cell>
          <cell r="F220">
            <v>269000</v>
          </cell>
          <cell r="G220">
            <v>0</v>
          </cell>
          <cell r="H220">
            <v>652000</v>
          </cell>
        </row>
        <row r="221">
          <cell r="A221">
            <v>539520</v>
          </cell>
          <cell r="B221" t="str">
            <v/>
          </cell>
          <cell r="C221" t="str">
            <v>4</v>
          </cell>
          <cell r="D221" t="str">
            <v>Multas, Sanciones y Litigios</v>
          </cell>
          <cell r="E221">
            <v>383000</v>
          </cell>
          <cell r="F221">
            <v>269000</v>
          </cell>
          <cell r="G221">
            <v>0</v>
          </cell>
          <cell r="H221">
            <v>652000</v>
          </cell>
        </row>
        <row r="222">
          <cell r="A222">
            <v>53952005</v>
          </cell>
          <cell r="B222" t="str">
            <v/>
          </cell>
          <cell r="C222" t="str">
            <v>5</v>
          </cell>
          <cell r="D222" t="str">
            <v>Intereses de Mora en Impuestos</v>
          </cell>
          <cell r="E222">
            <v>226000</v>
          </cell>
          <cell r="F222">
            <v>1000</v>
          </cell>
          <cell r="G222">
            <v>0</v>
          </cell>
          <cell r="H222">
            <v>227000</v>
          </cell>
        </row>
        <row r="223">
          <cell r="A223">
            <v>53952010</v>
          </cell>
          <cell r="B223" t="str">
            <v/>
          </cell>
          <cell r="C223" t="str">
            <v>5</v>
          </cell>
          <cell r="D223" t="str">
            <v>Sanciones</v>
          </cell>
          <cell r="E223">
            <v>157000</v>
          </cell>
          <cell r="F223">
            <v>268000</v>
          </cell>
          <cell r="G223">
            <v>0</v>
          </cell>
          <cell r="H223">
            <v>425000</v>
          </cell>
        </row>
        <row r="224">
          <cell r="A224">
            <v>54</v>
          </cell>
          <cell r="B224" t="str">
            <v/>
          </cell>
          <cell r="C224" t="str">
            <v>2</v>
          </cell>
          <cell r="D224" t="str">
            <v>Impuesto De Renta y Complementarios</v>
          </cell>
          <cell r="E224">
            <v>17950000</v>
          </cell>
          <cell r="F224">
            <v>0</v>
          </cell>
          <cell r="G224">
            <v>6099000</v>
          </cell>
          <cell r="H224">
            <v>11851000</v>
          </cell>
        </row>
        <row r="225">
          <cell r="A225">
            <v>5405</v>
          </cell>
          <cell r="B225" t="str">
            <v/>
          </cell>
          <cell r="C225" t="str">
            <v>3</v>
          </cell>
          <cell r="D225" t="str">
            <v>Impuesto De Renta y Complementarios</v>
          </cell>
          <cell r="E225">
            <v>17950000</v>
          </cell>
          <cell r="F225">
            <v>0</v>
          </cell>
          <cell r="G225">
            <v>6099000</v>
          </cell>
          <cell r="H225">
            <v>11851000</v>
          </cell>
        </row>
        <row r="226">
          <cell r="A226">
            <v>540505</v>
          </cell>
          <cell r="B226" t="str">
            <v/>
          </cell>
          <cell r="C226" t="str">
            <v>4</v>
          </cell>
          <cell r="D226" t="str">
            <v>Impuesto De Renta y Complementarios</v>
          </cell>
          <cell r="E226">
            <v>10970000</v>
          </cell>
          <cell r="F226">
            <v>0</v>
          </cell>
          <cell r="G226">
            <v>2256000</v>
          </cell>
          <cell r="H226">
            <v>8714000</v>
          </cell>
        </row>
        <row r="227">
          <cell r="A227">
            <v>540510</v>
          </cell>
          <cell r="B227" t="str">
            <v/>
          </cell>
          <cell r="C227" t="str">
            <v>4</v>
          </cell>
          <cell r="D227" t="str">
            <v>De Renta para la Equidad (CREE)</v>
          </cell>
          <cell r="E227">
            <v>6980000</v>
          </cell>
          <cell r="F227">
            <v>0</v>
          </cell>
          <cell r="G227">
            <v>3843000</v>
          </cell>
          <cell r="H227">
            <v>3137000</v>
          </cell>
        </row>
        <row r="228">
          <cell r="A228">
            <v>59</v>
          </cell>
          <cell r="B228" t="str">
            <v/>
          </cell>
          <cell r="C228" t="str">
            <v>2</v>
          </cell>
          <cell r="D228" t="str">
            <v>Ganancias y Pérdidas</v>
          </cell>
          <cell r="E228">
            <v>0</v>
          </cell>
          <cell r="F228">
            <v>305866977</v>
          </cell>
          <cell r="G228">
            <v>0</v>
          </cell>
          <cell r="H228">
            <v>305866977</v>
          </cell>
        </row>
        <row r="229">
          <cell r="A229">
            <v>5905</v>
          </cell>
          <cell r="B229" t="str">
            <v/>
          </cell>
          <cell r="C229" t="str">
            <v>3</v>
          </cell>
          <cell r="D229" t="str">
            <v>Ganancias y Pérdidas</v>
          </cell>
          <cell r="E229">
            <v>0</v>
          </cell>
          <cell r="F229">
            <v>305866977</v>
          </cell>
          <cell r="G229">
            <v>0</v>
          </cell>
          <cell r="H229">
            <v>305866977</v>
          </cell>
        </row>
        <row r="230">
          <cell r="A230">
            <v>590505</v>
          </cell>
          <cell r="B230" t="str">
            <v/>
          </cell>
          <cell r="C230" t="str">
            <v>4</v>
          </cell>
          <cell r="D230" t="str">
            <v>Ganancias y Pérdidas</v>
          </cell>
          <cell r="E230">
            <v>0</v>
          </cell>
          <cell r="F230">
            <v>305866977</v>
          </cell>
          <cell r="G230">
            <v>0</v>
          </cell>
          <cell r="H230">
            <v>305866977</v>
          </cell>
        </row>
        <row r="231">
          <cell r="A231">
            <v>8</v>
          </cell>
          <cell r="B231" t="str">
            <v/>
          </cell>
          <cell r="C231" t="str">
            <v>1</v>
          </cell>
          <cell r="D231" t="str">
            <v>Cuentas de Orden Deudoras</v>
          </cell>
          <cell r="E231">
            <v>0</v>
          </cell>
          <cell r="F231">
            <v>819138</v>
          </cell>
          <cell r="G231">
            <v>819138</v>
          </cell>
          <cell r="H231">
            <v>0</v>
          </cell>
        </row>
        <row r="232">
          <cell r="A232">
            <v>82</v>
          </cell>
          <cell r="B232" t="str">
            <v/>
          </cell>
          <cell r="C232" t="str">
            <v>2</v>
          </cell>
          <cell r="D232" t="str">
            <v>Deudoras Fiscales</v>
          </cell>
          <cell r="E232">
            <v>781620</v>
          </cell>
          <cell r="F232">
            <v>18759</v>
          </cell>
          <cell r="G232">
            <v>800379</v>
          </cell>
          <cell r="H232">
            <v>0</v>
          </cell>
        </row>
        <row r="233">
          <cell r="A233">
            <v>8201</v>
          </cell>
          <cell r="B233" t="str">
            <v/>
          </cell>
          <cell r="C233" t="str">
            <v>3</v>
          </cell>
          <cell r="D233" t="str">
            <v>Deudora Fiscal</v>
          </cell>
          <cell r="E233">
            <v>781620</v>
          </cell>
          <cell r="F233">
            <v>18759</v>
          </cell>
          <cell r="G233">
            <v>800379</v>
          </cell>
          <cell r="H233">
            <v>0</v>
          </cell>
        </row>
        <row r="234">
          <cell r="A234">
            <v>820105</v>
          </cell>
          <cell r="B234" t="str">
            <v/>
          </cell>
          <cell r="C234" t="str">
            <v>4</v>
          </cell>
          <cell r="D234" t="str">
            <v>Compensacion de Perdidas</v>
          </cell>
          <cell r="E234">
            <v>781620</v>
          </cell>
          <cell r="F234">
            <v>18759</v>
          </cell>
          <cell r="G234">
            <v>800379</v>
          </cell>
          <cell r="H234">
            <v>0</v>
          </cell>
        </row>
        <row r="235">
          <cell r="A235">
            <v>82010515</v>
          </cell>
          <cell r="B235" t="str">
            <v/>
          </cell>
          <cell r="C235" t="str">
            <v>5</v>
          </cell>
          <cell r="D235" t="str">
            <v>Pérdida Fiscal Año 2008</v>
          </cell>
          <cell r="E235">
            <v>692000</v>
          </cell>
          <cell r="F235">
            <v>0</v>
          </cell>
          <cell r="G235">
            <v>692000</v>
          </cell>
          <cell r="H235">
            <v>0</v>
          </cell>
        </row>
        <row r="236">
          <cell r="A236">
            <v>82010599</v>
          </cell>
          <cell r="B236" t="str">
            <v/>
          </cell>
          <cell r="C236" t="str">
            <v>5</v>
          </cell>
          <cell r="D236" t="str">
            <v>Ajustes Por Inflacion</v>
          </cell>
          <cell r="E236">
            <v>89620</v>
          </cell>
          <cell r="F236">
            <v>18759</v>
          </cell>
          <cell r="G236">
            <v>108379</v>
          </cell>
          <cell r="H236">
            <v>0</v>
          </cell>
        </row>
        <row r="237">
          <cell r="A237">
            <v>83</v>
          </cell>
          <cell r="B237" t="str">
            <v/>
          </cell>
          <cell r="C237" t="str">
            <v>2</v>
          </cell>
          <cell r="D237" t="str">
            <v>Deudoras de Control</v>
          </cell>
          <cell r="E237">
            <v>221303512</v>
          </cell>
          <cell r="F237">
            <v>0</v>
          </cell>
          <cell r="G237">
            <v>0</v>
          </cell>
          <cell r="H237">
            <v>221303512</v>
          </cell>
        </row>
        <row r="238">
          <cell r="A238">
            <v>8399</v>
          </cell>
          <cell r="B238" t="str">
            <v/>
          </cell>
          <cell r="C238" t="str">
            <v>3</v>
          </cell>
          <cell r="D238" t="str">
            <v>Ajustes Por Inflacion Activos</v>
          </cell>
          <cell r="E238">
            <v>221303512</v>
          </cell>
          <cell r="F238">
            <v>0</v>
          </cell>
          <cell r="G238">
            <v>0</v>
          </cell>
          <cell r="H238">
            <v>221303512</v>
          </cell>
        </row>
        <row r="239">
          <cell r="A239">
            <v>839905</v>
          </cell>
          <cell r="B239" t="str">
            <v/>
          </cell>
          <cell r="C239" t="str">
            <v>4</v>
          </cell>
          <cell r="D239" t="str">
            <v>Inversiones</v>
          </cell>
          <cell r="E239">
            <v>69076546</v>
          </cell>
          <cell r="F239">
            <v>0</v>
          </cell>
          <cell r="G239">
            <v>0</v>
          </cell>
          <cell r="H239">
            <v>69076546</v>
          </cell>
        </row>
        <row r="240">
          <cell r="A240">
            <v>839915</v>
          </cell>
          <cell r="B240" t="str">
            <v/>
          </cell>
          <cell r="C240" t="str">
            <v>4</v>
          </cell>
          <cell r="D240" t="str">
            <v>Propiedades, Planta y Equipo</v>
          </cell>
          <cell r="E240">
            <v>149251485</v>
          </cell>
          <cell r="F240">
            <v>0</v>
          </cell>
          <cell r="G240">
            <v>0</v>
          </cell>
          <cell r="H240">
            <v>149251485</v>
          </cell>
        </row>
        <row r="241">
          <cell r="A241">
            <v>839995</v>
          </cell>
          <cell r="B241" t="str">
            <v/>
          </cell>
          <cell r="C241" t="str">
            <v>4</v>
          </cell>
          <cell r="D241" t="str">
            <v>Otros Activos</v>
          </cell>
          <cell r="E241">
            <v>2975481</v>
          </cell>
          <cell r="F241">
            <v>0</v>
          </cell>
          <cell r="G241">
            <v>0</v>
          </cell>
          <cell r="H241">
            <v>2975481</v>
          </cell>
        </row>
        <row r="242">
          <cell r="A242">
            <v>85</v>
          </cell>
          <cell r="B242" t="str">
            <v/>
          </cell>
          <cell r="C242" t="str">
            <v>2</v>
          </cell>
          <cell r="D242" t="str">
            <v>Deudoras Fiscales por Contra (CR)</v>
          </cell>
          <cell r="E242">
            <v>781620</v>
          </cell>
          <cell r="F242">
            <v>800379</v>
          </cell>
          <cell r="G242">
            <v>18759</v>
          </cell>
          <cell r="H242">
            <v>0</v>
          </cell>
        </row>
        <row r="243">
          <cell r="A243">
            <v>8501</v>
          </cell>
          <cell r="B243" t="str">
            <v/>
          </cell>
          <cell r="C243" t="str">
            <v>3</v>
          </cell>
          <cell r="D243" t="str">
            <v>Deudoras Fiscales por Contra</v>
          </cell>
          <cell r="E243">
            <v>781620</v>
          </cell>
          <cell r="F243">
            <v>800379</v>
          </cell>
          <cell r="G243">
            <v>18759</v>
          </cell>
          <cell r="H243">
            <v>0</v>
          </cell>
        </row>
        <row r="244">
          <cell r="A244">
            <v>850105</v>
          </cell>
          <cell r="B244" t="str">
            <v/>
          </cell>
          <cell r="C244" t="str">
            <v>4</v>
          </cell>
          <cell r="D244" t="str">
            <v>Deudoras Fiscales por Contra</v>
          </cell>
          <cell r="E244">
            <v>692000</v>
          </cell>
          <cell r="F244">
            <v>692000</v>
          </cell>
          <cell r="G244">
            <v>0</v>
          </cell>
          <cell r="H244">
            <v>0</v>
          </cell>
        </row>
        <row r="245">
          <cell r="A245">
            <v>850199</v>
          </cell>
          <cell r="B245" t="str">
            <v/>
          </cell>
          <cell r="C245" t="str">
            <v>4</v>
          </cell>
          <cell r="D245" t="str">
            <v>Ajustes por Inflacion</v>
          </cell>
          <cell r="E245">
            <v>89620</v>
          </cell>
          <cell r="F245">
            <v>108379</v>
          </cell>
          <cell r="G245">
            <v>18759</v>
          </cell>
          <cell r="H245">
            <v>0</v>
          </cell>
        </row>
        <row r="246">
          <cell r="A246">
            <v>86</v>
          </cell>
          <cell r="B246" t="str">
            <v/>
          </cell>
          <cell r="C246" t="str">
            <v>2</v>
          </cell>
          <cell r="D246" t="str">
            <v>Deudoras De Control por Contra (CR)</v>
          </cell>
          <cell r="E246">
            <v>221303512</v>
          </cell>
          <cell r="F246">
            <v>0</v>
          </cell>
          <cell r="G246">
            <v>0</v>
          </cell>
          <cell r="H246">
            <v>221303512</v>
          </cell>
        </row>
        <row r="247">
          <cell r="A247">
            <v>8699</v>
          </cell>
          <cell r="B247" t="str">
            <v/>
          </cell>
          <cell r="C247" t="str">
            <v>3</v>
          </cell>
          <cell r="D247" t="str">
            <v>Ajustes por Inflacion Activos</v>
          </cell>
          <cell r="E247">
            <v>221303512</v>
          </cell>
          <cell r="F247">
            <v>0</v>
          </cell>
          <cell r="G247">
            <v>0</v>
          </cell>
          <cell r="H247">
            <v>221303512</v>
          </cell>
        </row>
        <row r="248">
          <cell r="A248">
            <v>93</v>
          </cell>
          <cell r="B248" t="str">
            <v/>
          </cell>
          <cell r="C248" t="str">
            <v>2</v>
          </cell>
          <cell r="D248" t="str">
            <v>Acreedoras de Control</v>
          </cell>
          <cell r="E248">
            <v>255760472</v>
          </cell>
          <cell r="F248">
            <v>0</v>
          </cell>
          <cell r="G248">
            <v>0</v>
          </cell>
          <cell r="H248">
            <v>255760472</v>
          </cell>
        </row>
        <row r="249">
          <cell r="A249">
            <v>9399</v>
          </cell>
          <cell r="B249" t="str">
            <v/>
          </cell>
          <cell r="C249" t="str">
            <v>3</v>
          </cell>
          <cell r="D249" t="str">
            <v>Ajustes por Inflacion Patrimonio</v>
          </cell>
          <cell r="E249">
            <v>255760472</v>
          </cell>
          <cell r="F249">
            <v>0</v>
          </cell>
          <cell r="G249">
            <v>0</v>
          </cell>
          <cell r="H249">
            <v>255760472</v>
          </cell>
        </row>
        <row r="250">
          <cell r="A250">
            <v>939905</v>
          </cell>
          <cell r="B250" t="str">
            <v/>
          </cell>
          <cell r="C250" t="str">
            <v>4</v>
          </cell>
          <cell r="D250" t="str">
            <v>Capital Social</v>
          </cell>
          <cell r="E250">
            <v>165505310</v>
          </cell>
          <cell r="F250">
            <v>0</v>
          </cell>
          <cell r="G250">
            <v>0</v>
          </cell>
          <cell r="H250">
            <v>165505310</v>
          </cell>
        </row>
        <row r="251">
          <cell r="A251">
            <v>939910</v>
          </cell>
          <cell r="B251" t="str">
            <v/>
          </cell>
          <cell r="C251" t="str">
            <v>4</v>
          </cell>
          <cell r="D251" t="str">
            <v>Superavit de Capital</v>
          </cell>
          <cell r="E251">
            <v>38005690</v>
          </cell>
          <cell r="F251">
            <v>0</v>
          </cell>
          <cell r="G251">
            <v>0</v>
          </cell>
          <cell r="H251">
            <v>38005690</v>
          </cell>
        </row>
        <row r="252">
          <cell r="A252">
            <v>939915</v>
          </cell>
          <cell r="B252" t="str">
            <v/>
          </cell>
          <cell r="C252" t="str">
            <v>4</v>
          </cell>
          <cell r="D252" t="str">
            <v>Reservas</v>
          </cell>
          <cell r="E252">
            <v>6897776</v>
          </cell>
          <cell r="F252">
            <v>0</v>
          </cell>
          <cell r="G252">
            <v>0</v>
          </cell>
          <cell r="H252">
            <v>6897776</v>
          </cell>
        </row>
        <row r="253">
          <cell r="A253">
            <v>939930</v>
          </cell>
          <cell r="B253" t="str">
            <v/>
          </cell>
          <cell r="C253" t="str">
            <v>4</v>
          </cell>
          <cell r="D253" t="str">
            <v>Resultados de Ejercicios Anteriores</v>
          </cell>
          <cell r="E253">
            <v>45351696</v>
          </cell>
          <cell r="F253">
            <v>0</v>
          </cell>
          <cell r="G253">
            <v>0</v>
          </cell>
          <cell r="H253">
            <v>45351696</v>
          </cell>
        </row>
        <row r="254">
          <cell r="A254">
            <v>96</v>
          </cell>
          <cell r="B254" t="str">
            <v/>
          </cell>
          <cell r="C254" t="str">
            <v>2</v>
          </cell>
          <cell r="D254" t="str">
            <v>Acreedoras de Control por Contra (DB)</v>
          </cell>
          <cell r="E254">
            <v>255760472</v>
          </cell>
          <cell r="F254">
            <v>0</v>
          </cell>
          <cell r="G254">
            <v>0</v>
          </cell>
          <cell r="H254">
            <v>255760472</v>
          </cell>
        </row>
        <row r="255">
          <cell r="A255">
            <v>9699</v>
          </cell>
          <cell r="B255" t="str">
            <v/>
          </cell>
          <cell r="C255" t="str">
            <v>3</v>
          </cell>
          <cell r="D255" t="str">
            <v>Ajustes por Inflacion Patrimonio</v>
          </cell>
          <cell r="E255">
            <v>255760472</v>
          </cell>
          <cell r="F255">
            <v>0</v>
          </cell>
          <cell r="G255">
            <v>0</v>
          </cell>
          <cell r="H255">
            <v>255760472</v>
          </cell>
        </row>
        <row r="256">
          <cell r="A256" t="str">
            <v/>
          </cell>
          <cell r="B256" t="str">
            <v/>
          </cell>
          <cell r="C256" t="str">
            <v/>
          </cell>
          <cell r="D256" t="str">
            <v xml:space="preserve">   Total débitos:</v>
          </cell>
          <cell r="E256">
            <v>1918452780</v>
          </cell>
          <cell r="F256">
            <v>358951551</v>
          </cell>
          <cell r="G256">
            <v>0</v>
          </cell>
          <cell r="H256">
            <v>2217344850</v>
          </cell>
        </row>
        <row r="257">
          <cell r="A257" t="str">
            <v/>
          </cell>
          <cell r="B257" t="str">
            <v/>
          </cell>
          <cell r="C257" t="str">
            <v/>
          </cell>
          <cell r="D257" t="str">
            <v xml:space="preserve">    Total créditos:</v>
          </cell>
          <cell r="E257">
            <v>1918452780</v>
          </cell>
          <cell r="F257">
            <v>0</v>
          </cell>
          <cell r="G257">
            <v>358951551</v>
          </cell>
          <cell r="H257">
            <v>2217344850</v>
          </cell>
        </row>
      </sheetData>
      <sheetData sheetId="7"/>
      <sheetData sheetId="8"/>
      <sheetData sheetId="9">
        <row r="2">
          <cell r="A2">
            <v>1</v>
          </cell>
          <cell r="B2" t="str">
            <v/>
          </cell>
          <cell r="C2" t="str">
            <v>Activo</v>
          </cell>
          <cell r="D2" t="str">
            <v>1</v>
          </cell>
          <cell r="E2" t="str">
            <v>M</v>
          </cell>
          <cell r="F2">
            <v>975056440</v>
          </cell>
          <cell r="G2">
            <v>228099052</v>
          </cell>
          <cell r="H2">
            <v>199610159</v>
          </cell>
          <cell r="I2">
            <v>1003545333</v>
          </cell>
        </row>
        <row r="3">
          <cell r="A3">
            <v>11</v>
          </cell>
          <cell r="B3" t="str">
            <v/>
          </cell>
          <cell r="C3" t="str">
            <v>Disponible</v>
          </cell>
          <cell r="D3" t="str">
            <v>2</v>
          </cell>
          <cell r="E3" t="str">
            <v>M</v>
          </cell>
          <cell r="F3">
            <v>4683436</v>
          </cell>
          <cell r="G3">
            <v>5227768</v>
          </cell>
          <cell r="H3">
            <v>4686428</v>
          </cell>
          <cell r="I3">
            <v>5224776</v>
          </cell>
        </row>
        <row r="4">
          <cell r="A4">
            <v>1110</v>
          </cell>
          <cell r="B4" t="str">
            <v/>
          </cell>
          <cell r="C4" t="str">
            <v>Bancos</v>
          </cell>
          <cell r="D4" t="str">
            <v>3</v>
          </cell>
          <cell r="E4" t="str">
            <v>M</v>
          </cell>
          <cell r="F4">
            <v>4683436</v>
          </cell>
          <cell r="G4">
            <v>5227768</v>
          </cell>
          <cell r="H4">
            <v>4686428</v>
          </cell>
          <cell r="I4">
            <v>5224776</v>
          </cell>
        </row>
        <row r="5">
          <cell r="A5">
            <v>111005</v>
          </cell>
          <cell r="B5" t="str">
            <v/>
          </cell>
          <cell r="C5" t="str">
            <v>Moneda Nacional</v>
          </cell>
          <cell r="D5" t="str">
            <v>4</v>
          </cell>
          <cell r="E5" t="str">
            <v>M</v>
          </cell>
          <cell r="F5">
            <v>4683436</v>
          </cell>
          <cell r="G5">
            <v>5227768</v>
          </cell>
          <cell r="H5">
            <v>4686428</v>
          </cell>
          <cell r="I5">
            <v>5224776</v>
          </cell>
        </row>
        <row r="6">
          <cell r="A6">
            <v>11100514</v>
          </cell>
          <cell r="B6" t="str">
            <v/>
          </cell>
          <cell r="C6" t="str">
            <v>Banco de Crédito</v>
          </cell>
          <cell r="D6" t="str">
            <v>5</v>
          </cell>
          <cell r="E6" t="str">
            <v>M</v>
          </cell>
          <cell r="F6">
            <v>4683436</v>
          </cell>
          <cell r="G6">
            <v>5227768</v>
          </cell>
          <cell r="H6">
            <v>4686428</v>
          </cell>
          <cell r="I6">
            <v>5224776</v>
          </cell>
        </row>
        <row r="7">
          <cell r="A7">
            <v>1110051405</v>
          </cell>
          <cell r="B7" t="str">
            <v/>
          </cell>
          <cell r="C7" t="str">
            <v>Helm Bank Cta. Cte. 007387905</v>
          </cell>
          <cell r="D7" t="str">
            <v>6</v>
          </cell>
          <cell r="E7" t="str">
            <v>D</v>
          </cell>
          <cell r="F7">
            <v>4683436</v>
          </cell>
          <cell r="G7">
            <v>5227768</v>
          </cell>
          <cell r="H7">
            <v>4686428</v>
          </cell>
          <cell r="I7">
            <v>5224776</v>
          </cell>
        </row>
        <row r="8">
          <cell r="A8">
            <v>12</v>
          </cell>
          <cell r="B8" t="str">
            <v/>
          </cell>
          <cell r="C8" t="str">
            <v>Inversiones</v>
          </cell>
          <cell r="D8" t="str">
            <v>2</v>
          </cell>
          <cell r="E8" t="str">
            <v>M</v>
          </cell>
          <cell r="F8">
            <v>147890048</v>
          </cell>
          <cell r="G8">
            <v>4881</v>
          </cell>
          <cell r="H8">
            <v>0</v>
          </cell>
          <cell r="I8">
            <v>147894929</v>
          </cell>
        </row>
        <row r="9">
          <cell r="A9">
            <v>1205</v>
          </cell>
          <cell r="B9" t="str">
            <v/>
          </cell>
          <cell r="C9" t="str">
            <v>Acciones</v>
          </cell>
          <cell r="D9" t="str">
            <v>3</v>
          </cell>
          <cell r="E9" t="str">
            <v>M</v>
          </cell>
          <cell r="F9">
            <v>146667846</v>
          </cell>
          <cell r="G9">
            <v>0</v>
          </cell>
          <cell r="H9">
            <v>0</v>
          </cell>
          <cell r="I9">
            <v>146667846</v>
          </cell>
        </row>
        <row r="10">
          <cell r="A10">
            <v>120555</v>
          </cell>
          <cell r="B10" t="str">
            <v/>
          </cell>
          <cell r="C10" t="str">
            <v>Actividades Inmobiliarias</v>
          </cell>
          <cell r="D10" t="str">
            <v>4</v>
          </cell>
          <cell r="E10" t="str">
            <v>T</v>
          </cell>
          <cell r="F10">
            <v>33215000</v>
          </cell>
          <cell r="G10">
            <v>0</v>
          </cell>
          <cell r="H10">
            <v>0</v>
          </cell>
          <cell r="I10">
            <v>33215000</v>
          </cell>
        </row>
        <row r="11">
          <cell r="A11">
            <v>120555</v>
          </cell>
          <cell r="B11" t="str">
            <v>900142489</v>
          </cell>
          <cell r="C11" t="str">
            <v>L.M. Iragorri Hormaza &amp; Cia SCA.</v>
          </cell>
          <cell r="D11" t="str">
            <v>5</v>
          </cell>
          <cell r="E11" t="str">
            <v>N</v>
          </cell>
          <cell r="F11">
            <v>33215000</v>
          </cell>
          <cell r="G11">
            <v>0</v>
          </cell>
          <cell r="H11">
            <v>0</v>
          </cell>
          <cell r="I11">
            <v>33215000</v>
          </cell>
        </row>
        <row r="12">
          <cell r="A12">
            <v>120570</v>
          </cell>
          <cell r="B12" t="str">
            <v/>
          </cell>
          <cell r="C12" t="str">
            <v>Otras Actividades de Servicios Comunitarios, Socia</v>
          </cell>
          <cell r="D12" t="str">
            <v>4</v>
          </cell>
          <cell r="E12" t="str">
            <v>T</v>
          </cell>
          <cell r="F12">
            <v>44376300</v>
          </cell>
          <cell r="G12">
            <v>0</v>
          </cell>
          <cell r="H12">
            <v>0</v>
          </cell>
          <cell r="I12">
            <v>44376300</v>
          </cell>
        </row>
        <row r="13">
          <cell r="A13">
            <v>120570</v>
          </cell>
          <cell r="B13" t="str">
            <v>830072170</v>
          </cell>
          <cell r="C13" t="str">
            <v>JLT Valencia &amp; Iragorri B.I.O.</v>
          </cell>
          <cell r="D13" t="str">
            <v>5</v>
          </cell>
          <cell r="E13" t="str">
            <v>N</v>
          </cell>
          <cell r="F13">
            <v>423300</v>
          </cell>
          <cell r="G13">
            <v>0</v>
          </cell>
          <cell r="H13">
            <v>0</v>
          </cell>
          <cell r="I13">
            <v>423300</v>
          </cell>
        </row>
        <row r="14">
          <cell r="A14">
            <v>120570</v>
          </cell>
          <cell r="B14" t="str">
            <v>891500316</v>
          </cell>
          <cell r="C14" t="str">
            <v>JLT Valencia &amp; Iragorri Corredores de Seguros S.A.</v>
          </cell>
          <cell r="D14" t="str">
            <v>5</v>
          </cell>
          <cell r="E14" t="str">
            <v>N</v>
          </cell>
          <cell r="F14">
            <v>43953000</v>
          </cell>
          <cell r="G14">
            <v>0</v>
          </cell>
          <cell r="H14">
            <v>0</v>
          </cell>
          <cell r="I14">
            <v>43953000</v>
          </cell>
        </row>
        <row r="15">
          <cell r="A15">
            <v>120599</v>
          </cell>
          <cell r="B15" t="str">
            <v/>
          </cell>
          <cell r="C15" t="str">
            <v>Ajustes por Inflación</v>
          </cell>
          <cell r="D15" t="str">
            <v>4</v>
          </cell>
          <cell r="E15" t="str">
            <v>D</v>
          </cell>
          <cell r="F15">
            <v>69076546</v>
          </cell>
          <cell r="G15">
            <v>0</v>
          </cell>
          <cell r="H15">
            <v>0</v>
          </cell>
          <cell r="I15">
            <v>69076546</v>
          </cell>
        </row>
        <row r="16">
          <cell r="A16">
            <v>1245</v>
          </cell>
          <cell r="B16" t="str">
            <v/>
          </cell>
          <cell r="C16" t="str">
            <v>Derechos Fiduciarios</v>
          </cell>
          <cell r="D16" t="str">
            <v>3</v>
          </cell>
          <cell r="E16" t="str">
            <v>M</v>
          </cell>
          <cell r="F16">
            <v>1222202</v>
          </cell>
          <cell r="G16">
            <v>4881</v>
          </cell>
          <cell r="H16">
            <v>0</v>
          </cell>
          <cell r="I16">
            <v>1227083</v>
          </cell>
        </row>
        <row r="17">
          <cell r="A17">
            <v>124505</v>
          </cell>
          <cell r="B17" t="str">
            <v/>
          </cell>
          <cell r="C17" t="str">
            <v>Fideicomisos de Inversion</v>
          </cell>
          <cell r="D17" t="str">
            <v>4</v>
          </cell>
          <cell r="E17" t="str">
            <v>M</v>
          </cell>
          <cell r="F17">
            <v>1222202</v>
          </cell>
          <cell r="G17">
            <v>4881</v>
          </cell>
          <cell r="H17">
            <v>0</v>
          </cell>
          <cell r="I17">
            <v>1227083</v>
          </cell>
        </row>
        <row r="18">
          <cell r="A18">
            <v>12450514</v>
          </cell>
          <cell r="B18" t="str">
            <v/>
          </cell>
          <cell r="C18" t="str">
            <v>Banco de Credito - Credifondo</v>
          </cell>
          <cell r="D18" t="str">
            <v>5</v>
          </cell>
          <cell r="E18" t="str">
            <v>M</v>
          </cell>
          <cell r="F18">
            <v>1222202</v>
          </cell>
          <cell r="G18">
            <v>4881</v>
          </cell>
          <cell r="H18">
            <v>0</v>
          </cell>
          <cell r="I18">
            <v>1227083</v>
          </cell>
        </row>
        <row r="19">
          <cell r="A19">
            <v>1245051405</v>
          </cell>
          <cell r="B19" t="str">
            <v/>
          </cell>
          <cell r="C19" t="str">
            <v>Fiducia Encargo</v>
          </cell>
          <cell r="D19" t="str">
            <v>6</v>
          </cell>
          <cell r="E19" t="str">
            <v>D</v>
          </cell>
          <cell r="F19">
            <v>1222202</v>
          </cell>
          <cell r="G19">
            <v>4881</v>
          </cell>
          <cell r="H19">
            <v>0</v>
          </cell>
          <cell r="I19">
            <v>1227083</v>
          </cell>
        </row>
        <row r="20">
          <cell r="A20">
            <v>13</v>
          </cell>
          <cell r="B20" t="str">
            <v/>
          </cell>
          <cell r="C20" t="str">
            <v>Deudores</v>
          </cell>
          <cell r="D20" t="str">
            <v>2</v>
          </cell>
          <cell r="E20" t="str">
            <v>M</v>
          </cell>
          <cell r="F20">
            <v>274414987</v>
          </cell>
          <cell r="G20">
            <v>183681134</v>
          </cell>
          <cell r="H20">
            <v>190906555</v>
          </cell>
          <cell r="I20">
            <v>267189566</v>
          </cell>
        </row>
        <row r="21">
          <cell r="A21">
            <v>1305</v>
          </cell>
          <cell r="B21" t="str">
            <v/>
          </cell>
          <cell r="C21" t="str">
            <v>Clientes</v>
          </cell>
          <cell r="D21" t="str">
            <v>3</v>
          </cell>
          <cell r="E21" t="str">
            <v>M</v>
          </cell>
          <cell r="F21">
            <v>0</v>
          </cell>
          <cell r="G21">
            <v>5227768</v>
          </cell>
          <cell r="H21">
            <v>5227768</v>
          </cell>
          <cell r="I21">
            <v>0</v>
          </cell>
        </row>
        <row r="22">
          <cell r="A22">
            <v>130505</v>
          </cell>
          <cell r="B22" t="str">
            <v/>
          </cell>
          <cell r="C22" t="str">
            <v>Nacionales</v>
          </cell>
          <cell r="D22" t="str">
            <v>4</v>
          </cell>
          <cell r="E22" t="str">
            <v>T</v>
          </cell>
          <cell r="F22">
            <v>0</v>
          </cell>
          <cell r="G22">
            <v>5227768</v>
          </cell>
          <cell r="H22">
            <v>5227768</v>
          </cell>
          <cell r="I22">
            <v>0</v>
          </cell>
        </row>
        <row r="23">
          <cell r="A23">
            <v>130505</v>
          </cell>
          <cell r="B23" t="str">
            <v>891500316</v>
          </cell>
          <cell r="C23" t="str">
            <v>JLT VALENCIA &amp; IRAGORRI CORREDORES DE SEGUROS S.A.</v>
          </cell>
          <cell r="D23" t="str">
            <v>5</v>
          </cell>
          <cell r="E23" t="str">
            <v>N</v>
          </cell>
          <cell r="F23">
            <v>0</v>
          </cell>
          <cell r="G23">
            <v>5227768</v>
          </cell>
          <cell r="H23">
            <v>5227768</v>
          </cell>
          <cell r="I23">
            <v>0</v>
          </cell>
        </row>
        <row r="24">
          <cell r="A24">
            <v>1325</v>
          </cell>
          <cell r="B24" t="str">
            <v/>
          </cell>
          <cell r="C24" t="str">
            <v>Cuentas por Cobrar a Socios o Accionistas</v>
          </cell>
          <cell r="D24" t="str">
            <v>3</v>
          </cell>
          <cell r="E24" t="str">
            <v>M</v>
          </cell>
          <cell r="F24">
            <v>91578945</v>
          </cell>
          <cell r="G24">
            <v>178271366</v>
          </cell>
          <cell r="H24">
            <v>2660745</v>
          </cell>
          <cell r="I24">
            <v>267189566</v>
          </cell>
        </row>
        <row r="25">
          <cell r="A25">
            <v>132505</v>
          </cell>
          <cell r="B25" t="str">
            <v/>
          </cell>
          <cell r="C25" t="str">
            <v>A Socios</v>
          </cell>
          <cell r="D25" t="str">
            <v>4</v>
          </cell>
          <cell r="E25" t="str">
            <v>T</v>
          </cell>
          <cell r="F25">
            <v>91578945</v>
          </cell>
          <cell r="G25">
            <v>178271366</v>
          </cell>
          <cell r="H25">
            <v>2660745</v>
          </cell>
          <cell r="I25">
            <v>267189566</v>
          </cell>
        </row>
        <row r="26">
          <cell r="A26">
            <v>132505</v>
          </cell>
          <cell r="B26" t="str">
            <v>41788496</v>
          </cell>
          <cell r="C26" t="str">
            <v>Valencia Iragorri Maria Alejandra</v>
          </cell>
          <cell r="D26" t="str">
            <v>5</v>
          </cell>
          <cell r="E26" t="str">
            <v>N</v>
          </cell>
          <cell r="F26">
            <v>91578945</v>
          </cell>
          <cell r="G26">
            <v>178271366</v>
          </cell>
          <cell r="H26">
            <v>2660745</v>
          </cell>
          <cell r="I26">
            <v>267189566</v>
          </cell>
        </row>
        <row r="27">
          <cell r="A27">
            <v>1355</v>
          </cell>
          <cell r="B27" t="str">
            <v/>
          </cell>
          <cell r="C27" t="str">
            <v>Anticipo De Imptos y Contrib. o Saldos a Favor</v>
          </cell>
          <cell r="D27" t="str">
            <v>3</v>
          </cell>
          <cell r="E27" t="str">
            <v>M</v>
          </cell>
          <cell r="F27">
            <v>5571579</v>
          </cell>
          <cell r="G27">
            <v>182000</v>
          </cell>
          <cell r="H27">
            <v>5753579</v>
          </cell>
          <cell r="I27">
            <v>0</v>
          </cell>
        </row>
        <row r="28">
          <cell r="A28">
            <v>135505</v>
          </cell>
          <cell r="B28" t="str">
            <v/>
          </cell>
          <cell r="C28" t="str">
            <v>Anticipo De Impuestos De Renta y Complementarios</v>
          </cell>
          <cell r="D28" t="str">
            <v>4</v>
          </cell>
          <cell r="E28" t="str">
            <v>M</v>
          </cell>
          <cell r="F28">
            <v>1494000</v>
          </cell>
          <cell r="G28">
            <v>0</v>
          </cell>
          <cell r="H28">
            <v>1494000</v>
          </cell>
          <cell r="I28">
            <v>0</v>
          </cell>
        </row>
        <row r="29">
          <cell r="A29">
            <v>13550505</v>
          </cell>
          <cell r="B29" t="str">
            <v/>
          </cell>
          <cell r="C29" t="str">
            <v>Anticipo Impuesto de Renta</v>
          </cell>
          <cell r="D29" t="str">
            <v>5</v>
          </cell>
          <cell r="E29" t="str">
            <v>D</v>
          </cell>
          <cell r="F29">
            <v>1494000</v>
          </cell>
          <cell r="G29">
            <v>0</v>
          </cell>
          <cell r="H29">
            <v>1494000</v>
          </cell>
          <cell r="I29">
            <v>0</v>
          </cell>
        </row>
        <row r="30">
          <cell r="A30">
            <v>135515</v>
          </cell>
          <cell r="B30" t="str">
            <v/>
          </cell>
          <cell r="C30" t="str">
            <v>Retención En La Fuente</v>
          </cell>
          <cell r="D30" t="str">
            <v>4</v>
          </cell>
          <cell r="E30" t="str">
            <v>M</v>
          </cell>
          <cell r="F30">
            <v>4077579</v>
          </cell>
          <cell r="G30">
            <v>182000</v>
          </cell>
          <cell r="H30">
            <v>4259579</v>
          </cell>
          <cell r="I30">
            <v>0</v>
          </cell>
        </row>
        <row r="31">
          <cell r="A31">
            <v>13551510</v>
          </cell>
          <cell r="B31" t="str">
            <v/>
          </cell>
          <cell r="C31" t="str">
            <v>Retención S/Rendimientos Financieros</v>
          </cell>
          <cell r="D31" t="str">
            <v>5</v>
          </cell>
          <cell r="E31" t="str">
            <v>D</v>
          </cell>
          <cell r="F31">
            <v>3579</v>
          </cell>
          <cell r="G31">
            <v>0</v>
          </cell>
          <cell r="H31">
            <v>3579</v>
          </cell>
          <cell r="I31">
            <v>0</v>
          </cell>
        </row>
        <row r="32">
          <cell r="A32">
            <v>13551563</v>
          </cell>
          <cell r="B32" t="str">
            <v/>
          </cell>
          <cell r="C32" t="str">
            <v>Retencion S/Arrendamientos 3.5%</v>
          </cell>
          <cell r="D32" t="str">
            <v>5</v>
          </cell>
          <cell r="E32" t="str">
            <v>D</v>
          </cell>
          <cell r="F32">
            <v>4074000</v>
          </cell>
          <cell r="G32">
            <v>182000</v>
          </cell>
          <cell r="H32">
            <v>4256000</v>
          </cell>
          <cell r="I32">
            <v>0</v>
          </cell>
        </row>
        <row r="33">
          <cell r="A33">
            <v>1380</v>
          </cell>
          <cell r="B33" t="str">
            <v/>
          </cell>
          <cell r="C33" t="str">
            <v>Deudores Varios</v>
          </cell>
          <cell r="D33" t="str">
            <v>3</v>
          </cell>
          <cell r="E33" t="str">
            <v>M</v>
          </cell>
          <cell r="F33">
            <v>177264463</v>
          </cell>
          <cell r="G33">
            <v>0</v>
          </cell>
          <cell r="H33">
            <v>177264463</v>
          </cell>
          <cell r="I33">
            <v>0</v>
          </cell>
        </row>
        <row r="34">
          <cell r="A34">
            <v>138095</v>
          </cell>
          <cell r="B34" t="str">
            <v/>
          </cell>
          <cell r="C34" t="str">
            <v>Otros</v>
          </cell>
          <cell r="D34" t="str">
            <v>4</v>
          </cell>
          <cell r="E34" t="str">
            <v>M</v>
          </cell>
          <cell r="F34">
            <v>177264463</v>
          </cell>
          <cell r="G34">
            <v>0</v>
          </cell>
          <cell r="H34">
            <v>177264463</v>
          </cell>
          <cell r="I34">
            <v>0</v>
          </cell>
        </row>
        <row r="35">
          <cell r="A35">
            <v>13809520</v>
          </cell>
          <cell r="B35" t="str">
            <v/>
          </cell>
          <cell r="C35" t="str">
            <v>JLT Valencia &amp; Iragorri Corredores de Seguros S.A.</v>
          </cell>
          <cell r="D35" t="str">
            <v>5</v>
          </cell>
          <cell r="E35" t="str">
            <v>D</v>
          </cell>
          <cell r="F35">
            <v>162015132</v>
          </cell>
          <cell r="G35">
            <v>0</v>
          </cell>
          <cell r="H35">
            <v>162015132</v>
          </cell>
          <cell r="I35">
            <v>0</v>
          </cell>
        </row>
        <row r="36">
          <cell r="A36">
            <v>13809525</v>
          </cell>
          <cell r="B36" t="str">
            <v/>
          </cell>
          <cell r="C36" t="str">
            <v>JLT Valencia &amp; Iragorri B.I.O.</v>
          </cell>
          <cell r="D36" t="str">
            <v>5</v>
          </cell>
          <cell r="E36" t="str">
            <v>D</v>
          </cell>
          <cell r="F36">
            <v>15249331</v>
          </cell>
          <cell r="G36">
            <v>0</v>
          </cell>
          <cell r="H36">
            <v>15249331</v>
          </cell>
          <cell r="I36">
            <v>0</v>
          </cell>
        </row>
        <row r="37">
          <cell r="A37">
            <v>15</v>
          </cell>
          <cell r="B37" t="str">
            <v/>
          </cell>
          <cell r="C37" t="str">
            <v>Propiedades, Planta y Equipo</v>
          </cell>
          <cell r="D37" t="str">
            <v>2</v>
          </cell>
          <cell r="E37" t="str">
            <v>M</v>
          </cell>
          <cell r="F37">
            <v>186809696</v>
          </cell>
          <cell r="G37">
            <v>0</v>
          </cell>
          <cell r="H37">
            <v>1433432</v>
          </cell>
          <cell r="I37">
            <v>185376264</v>
          </cell>
        </row>
        <row r="38">
          <cell r="A38">
            <v>1504</v>
          </cell>
          <cell r="B38" t="str">
            <v/>
          </cell>
          <cell r="C38" t="str">
            <v>Terrenos</v>
          </cell>
          <cell r="D38" t="str">
            <v>3</v>
          </cell>
          <cell r="E38" t="str">
            <v>M</v>
          </cell>
          <cell r="F38">
            <v>65827586</v>
          </cell>
          <cell r="G38">
            <v>0</v>
          </cell>
          <cell r="H38">
            <v>0</v>
          </cell>
          <cell r="I38">
            <v>65827586</v>
          </cell>
        </row>
        <row r="39">
          <cell r="A39">
            <v>150410</v>
          </cell>
          <cell r="B39" t="str">
            <v/>
          </cell>
          <cell r="C39" t="str">
            <v>Rurales</v>
          </cell>
          <cell r="D39" t="str">
            <v>4</v>
          </cell>
          <cell r="E39" t="str">
            <v>M</v>
          </cell>
          <cell r="F39">
            <v>20000000</v>
          </cell>
          <cell r="G39">
            <v>0</v>
          </cell>
          <cell r="H39">
            <v>0</v>
          </cell>
          <cell r="I39">
            <v>20000000</v>
          </cell>
        </row>
        <row r="40">
          <cell r="A40">
            <v>15041005</v>
          </cell>
          <cell r="B40" t="str">
            <v/>
          </cell>
          <cell r="C40" t="str">
            <v>Lote La Calera</v>
          </cell>
          <cell r="D40" t="str">
            <v>5</v>
          </cell>
          <cell r="E40" t="str">
            <v>D</v>
          </cell>
          <cell r="F40">
            <v>20000000</v>
          </cell>
          <cell r="G40">
            <v>0</v>
          </cell>
          <cell r="H40">
            <v>0</v>
          </cell>
          <cell r="I40">
            <v>20000000</v>
          </cell>
        </row>
        <row r="41">
          <cell r="A41">
            <v>150499</v>
          </cell>
          <cell r="B41" t="str">
            <v/>
          </cell>
          <cell r="C41" t="str">
            <v>Ajustes por inflacion</v>
          </cell>
          <cell r="D41" t="str">
            <v>4</v>
          </cell>
          <cell r="E41" t="str">
            <v>D</v>
          </cell>
          <cell r="F41">
            <v>45827586</v>
          </cell>
          <cell r="G41">
            <v>0</v>
          </cell>
          <cell r="H41">
            <v>0</v>
          </cell>
          <cell r="I41">
            <v>45827586</v>
          </cell>
        </row>
        <row r="42">
          <cell r="A42">
            <v>1516</v>
          </cell>
          <cell r="B42" t="str">
            <v/>
          </cell>
          <cell r="C42" t="str">
            <v>Construcciones y Edificaciones</v>
          </cell>
          <cell r="D42" t="str">
            <v>3</v>
          </cell>
          <cell r="E42" t="str">
            <v>M</v>
          </cell>
          <cell r="F42">
            <v>344023646</v>
          </cell>
          <cell r="G42">
            <v>0</v>
          </cell>
          <cell r="H42">
            <v>0</v>
          </cell>
          <cell r="I42">
            <v>344023646</v>
          </cell>
        </row>
        <row r="43">
          <cell r="A43">
            <v>151695</v>
          </cell>
          <cell r="B43" t="str">
            <v/>
          </cell>
          <cell r="C43" t="str">
            <v>Otros</v>
          </cell>
          <cell r="D43" t="str">
            <v>4</v>
          </cell>
          <cell r="E43" t="str">
            <v>M</v>
          </cell>
          <cell r="F43">
            <v>220517928</v>
          </cell>
          <cell r="G43">
            <v>0</v>
          </cell>
          <cell r="H43">
            <v>0</v>
          </cell>
          <cell r="I43">
            <v>220517928</v>
          </cell>
        </row>
        <row r="44">
          <cell r="A44">
            <v>15169505</v>
          </cell>
          <cell r="B44" t="str">
            <v/>
          </cell>
          <cell r="C44" t="str">
            <v>Local Maicao</v>
          </cell>
          <cell r="D44" t="str">
            <v>5</v>
          </cell>
          <cell r="E44" t="str">
            <v>D</v>
          </cell>
          <cell r="F44">
            <v>32912000</v>
          </cell>
          <cell r="G44">
            <v>0</v>
          </cell>
          <cell r="H44">
            <v>0</v>
          </cell>
          <cell r="I44">
            <v>32912000</v>
          </cell>
        </row>
        <row r="45">
          <cell r="A45">
            <v>15169510</v>
          </cell>
          <cell r="B45" t="str">
            <v/>
          </cell>
          <cell r="C45" t="str">
            <v>Local Parque Comercial BIMA</v>
          </cell>
          <cell r="D45" t="str">
            <v>5</v>
          </cell>
          <cell r="E45" t="str">
            <v>D</v>
          </cell>
          <cell r="F45">
            <v>47495000</v>
          </cell>
          <cell r="G45">
            <v>0</v>
          </cell>
          <cell r="H45">
            <v>0</v>
          </cell>
          <cell r="I45">
            <v>47495000</v>
          </cell>
        </row>
        <row r="46">
          <cell r="A46">
            <v>15169515</v>
          </cell>
          <cell r="B46" t="str">
            <v/>
          </cell>
          <cell r="C46" t="str">
            <v>Casa de la Calera</v>
          </cell>
          <cell r="D46" t="str">
            <v>5</v>
          </cell>
          <cell r="E46" t="str">
            <v>D</v>
          </cell>
          <cell r="F46">
            <v>140110928</v>
          </cell>
          <cell r="G46">
            <v>0</v>
          </cell>
          <cell r="H46">
            <v>0</v>
          </cell>
          <cell r="I46">
            <v>140110928</v>
          </cell>
        </row>
        <row r="47">
          <cell r="A47">
            <v>151699</v>
          </cell>
          <cell r="B47" t="str">
            <v/>
          </cell>
          <cell r="C47" t="str">
            <v>Ajustes Por Inflaci¢n</v>
          </cell>
          <cell r="D47" t="str">
            <v>4</v>
          </cell>
          <cell r="E47" t="str">
            <v>M</v>
          </cell>
          <cell r="F47">
            <v>123505718</v>
          </cell>
          <cell r="G47">
            <v>0</v>
          </cell>
          <cell r="H47">
            <v>0</v>
          </cell>
          <cell r="I47">
            <v>123505718</v>
          </cell>
        </row>
        <row r="48">
          <cell r="A48">
            <v>15169905</v>
          </cell>
          <cell r="B48" t="str">
            <v/>
          </cell>
          <cell r="C48" t="str">
            <v>Ajustes Inf. del Periodo - Edificios</v>
          </cell>
          <cell r="D48" t="str">
            <v>5</v>
          </cell>
          <cell r="E48" t="str">
            <v>D</v>
          </cell>
          <cell r="F48">
            <v>123505718</v>
          </cell>
          <cell r="G48">
            <v>0</v>
          </cell>
          <cell r="H48">
            <v>0</v>
          </cell>
          <cell r="I48">
            <v>123505718</v>
          </cell>
        </row>
        <row r="49">
          <cell r="A49">
            <v>1592</v>
          </cell>
          <cell r="B49" t="str">
            <v/>
          </cell>
          <cell r="C49" t="str">
            <v>Depreciación Acumulada</v>
          </cell>
          <cell r="D49" t="str">
            <v>3</v>
          </cell>
          <cell r="E49" t="str">
            <v>M</v>
          </cell>
          <cell r="F49">
            <v>223041536</v>
          </cell>
          <cell r="G49">
            <v>0</v>
          </cell>
          <cell r="H49">
            <v>1433432</v>
          </cell>
          <cell r="I49">
            <v>224474968</v>
          </cell>
        </row>
        <row r="50">
          <cell r="A50">
            <v>159205</v>
          </cell>
          <cell r="B50" t="str">
            <v/>
          </cell>
          <cell r="C50" t="str">
            <v>Construcciones y Edificaciones</v>
          </cell>
          <cell r="D50" t="str">
            <v>4</v>
          </cell>
          <cell r="E50" t="str">
            <v>M</v>
          </cell>
          <cell r="F50">
            <v>194359121</v>
          </cell>
          <cell r="G50">
            <v>0</v>
          </cell>
          <cell r="H50">
            <v>1433432</v>
          </cell>
          <cell r="I50">
            <v>195792553</v>
          </cell>
        </row>
        <row r="51">
          <cell r="A51">
            <v>15920505</v>
          </cell>
          <cell r="B51" t="str">
            <v/>
          </cell>
          <cell r="C51" t="str">
            <v>Depreciaci¢n Acumulada</v>
          </cell>
          <cell r="D51" t="str">
            <v>6</v>
          </cell>
          <cell r="E51" t="str">
            <v>D</v>
          </cell>
          <cell r="F51">
            <v>187191961</v>
          </cell>
          <cell r="G51">
            <v>0</v>
          </cell>
          <cell r="H51">
            <v>0</v>
          </cell>
          <cell r="I51">
            <v>187191961</v>
          </cell>
        </row>
        <row r="52">
          <cell r="A52">
            <v>15920515</v>
          </cell>
          <cell r="B52" t="str">
            <v/>
          </cell>
          <cell r="C52" t="str">
            <v>Depreciaci¢n del Per¡odo</v>
          </cell>
          <cell r="D52" t="str">
            <v>6</v>
          </cell>
          <cell r="E52" t="str">
            <v>D</v>
          </cell>
          <cell r="F52">
            <v>7167160</v>
          </cell>
          <cell r="G52">
            <v>0</v>
          </cell>
          <cell r="H52">
            <v>1433432</v>
          </cell>
          <cell r="I52">
            <v>8600592</v>
          </cell>
        </row>
        <row r="53">
          <cell r="A53">
            <v>159215</v>
          </cell>
          <cell r="B53" t="str">
            <v/>
          </cell>
          <cell r="C53" t="str">
            <v>Equipo De Oficina</v>
          </cell>
          <cell r="D53" t="str">
            <v>4</v>
          </cell>
          <cell r="E53" t="str">
            <v>M</v>
          </cell>
          <cell r="F53">
            <v>8600592</v>
          </cell>
          <cell r="G53">
            <v>0</v>
          </cell>
          <cell r="H53">
            <v>0</v>
          </cell>
          <cell r="I53">
            <v>8600592</v>
          </cell>
        </row>
        <row r="54">
          <cell r="A54">
            <v>15921515</v>
          </cell>
          <cell r="B54" t="str">
            <v/>
          </cell>
          <cell r="C54" t="str">
            <v>Depreciación del Período</v>
          </cell>
          <cell r="D54" t="str">
            <v>5</v>
          </cell>
          <cell r="E54" t="str">
            <v>D</v>
          </cell>
          <cell r="F54">
            <v>8600592</v>
          </cell>
          <cell r="G54">
            <v>0</v>
          </cell>
          <cell r="H54">
            <v>0</v>
          </cell>
          <cell r="I54">
            <v>8600592</v>
          </cell>
        </row>
        <row r="55">
          <cell r="A55">
            <v>159299</v>
          </cell>
          <cell r="B55" t="str">
            <v/>
          </cell>
          <cell r="C55" t="str">
            <v>Ajustes Inflación sobre Depreciación</v>
          </cell>
          <cell r="D55" t="str">
            <v>4</v>
          </cell>
          <cell r="E55" t="str">
            <v>M</v>
          </cell>
          <cell r="F55">
            <v>20081823</v>
          </cell>
          <cell r="G55">
            <v>0</v>
          </cell>
          <cell r="H55">
            <v>0</v>
          </cell>
          <cell r="I55">
            <v>20081823</v>
          </cell>
        </row>
        <row r="56">
          <cell r="A56">
            <v>15929905</v>
          </cell>
          <cell r="B56" t="str">
            <v/>
          </cell>
          <cell r="C56" t="str">
            <v>Aj. Inflaci¢n Depreciaci¢n Edificaciones</v>
          </cell>
          <cell r="D56" t="str">
            <v>5</v>
          </cell>
          <cell r="E56" t="str">
            <v>M</v>
          </cell>
          <cell r="F56">
            <v>20081823</v>
          </cell>
          <cell r="G56">
            <v>0</v>
          </cell>
          <cell r="H56">
            <v>0</v>
          </cell>
          <cell r="I56">
            <v>20081823</v>
          </cell>
        </row>
        <row r="57">
          <cell r="A57">
            <v>1592990515</v>
          </cell>
          <cell r="B57" t="str">
            <v/>
          </cell>
          <cell r="C57" t="str">
            <v>Aj. Infl. Del Per¡odo - Edificaciones</v>
          </cell>
          <cell r="D57" t="str">
            <v>6</v>
          </cell>
          <cell r="E57" t="str">
            <v>D</v>
          </cell>
          <cell r="F57">
            <v>20081823</v>
          </cell>
          <cell r="G57">
            <v>0</v>
          </cell>
          <cell r="H57">
            <v>0</v>
          </cell>
          <cell r="I57">
            <v>20081823</v>
          </cell>
        </row>
        <row r="58">
          <cell r="A58">
            <v>18</v>
          </cell>
          <cell r="B58" t="str">
            <v/>
          </cell>
          <cell r="C58" t="str">
            <v>Otros Activos</v>
          </cell>
          <cell r="D58" t="str">
            <v>2</v>
          </cell>
          <cell r="E58" t="str">
            <v>M</v>
          </cell>
          <cell r="F58">
            <v>5082981</v>
          </cell>
          <cell r="G58">
            <v>0</v>
          </cell>
          <cell r="H58">
            <v>0</v>
          </cell>
          <cell r="I58">
            <v>5082981</v>
          </cell>
        </row>
        <row r="59">
          <cell r="A59">
            <v>1805</v>
          </cell>
          <cell r="B59" t="str">
            <v/>
          </cell>
          <cell r="C59" t="str">
            <v>Bienes de Arte y Cultura</v>
          </cell>
          <cell r="D59" t="str">
            <v>3</v>
          </cell>
          <cell r="E59" t="str">
            <v>M</v>
          </cell>
          <cell r="F59">
            <v>5082981</v>
          </cell>
          <cell r="G59">
            <v>0</v>
          </cell>
          <cell r="H59">
            <v>0</v>
          </cell>
          <cell r="I59">
            <v>5082981</v>
          </cell>
        </row>
        <row r="60">
          <cell r="A60">
            <v>180505</v>
          </cell>
          <cell r="B60" t="str">
            <v/>
          </cell>
          <cell r="C60" t="str">
            <v>Obras de Arte</v>
          </cell>
          <cell r="D60" t="str">
            <v>4</v>
          </cell>
          <cell r="E60" t="str">
            <v>D</v>
          </cell>
          <cell r="F60">
            <v>2107500</v>
          </cell>
          <cell r="G60">
            <v>0</v>
          </cell>
          <cell r="H60">
            <v>0</v>
          </cell>
          <cell r="I60">
            <v>2107500</v>
          </cell>
        </row>
        <row r="61">
          <cell r="A61">
            <v>180599</v>
          </cell>
          <cell r="B61" t="str">
            <v/>
          </cell>
          <cell r="C61" t="str">
            <v>Ajuste por Inflación</v>
          </cell>
          <cell r="D61" t="str">
            <v>4</v>
          </cell>
          <cell r="E61" t="str">
            <v>D</v>
          </cell>
          <cell r="F61">
            <v>2975481</v>
          </cell>
          <cell r="G61">
            <v>0</v>
          </cell>
          <cell r="H61">
            <v>0</v>
          </cell>
          <cell r="I61">
            <v>2975481</v>
          </cell>
        </row>
        <row r="62">
          <cell r="A62">
            <v>19</v>
          </cell>
          <cell r="B62" t="str">
            <v/>
          </cell>
          <cell r="C62" t="str">
            <v>Valorizaciones</v>
          </cell>
          <cell r="D62" t="str">
            <v>2</v>
          </cell>
          <cell r="E62" t="str">
            <v>M</v>
          </cell>
          <cell r="F62">
            <v>356175292</v>
          </cell>
          <cell r="G62">
            <v>39185269</v>
          </cell>
          <cell r="H62">
            <v>2583744</v>
          </cell>
          <cell r="I62">
            <v>392776817</v>
          </cell>
        </row>
        <row r="63">
          <cell r="A63">
            <v>1905</v>
          </cell>
          <cell r="B63" t="str">
            <v/>
          </cell>
          <cell r="C63" t="str">
            <v>De Inversiones</v>
          </cell>
          <cell r="D63" t="str">
            <v>3</v>
          </cell>
          <cell r="E63" t="str">
            <v>M</v>
          </cell>
          <cell r="F63">
            <v>356175292</v>
          </cell>
          <cell r="G63">
            <v>39185269</v>
          </cell>
          <cell r="H63">
            <v>2583744</v>
          </cell>
          <cell r="I63">
            <v>392776817</v>
          </cell>
        </row>
        <row r="64">
          <cell r="A64">
            <v>190505</v>
          </cell>
          <cell r="B64" t="str">
            <v/>
          </cell>
          <cell r="C64" t="str">
            <v>Acciones</v>
          </cell>
          <cell r="D64" t="str">
            <v>4</v>
          </cell>
          <cell r="E64" t="str">
            <v>T</v>
          </cell>
          <cell r="F64">
            <v>356175292</v>
          </cell>
          <cell r="G64">
            <v>39185269</v>
          </cell>
          <cell r="H64">
            <v>2583744</v>
          </cell>
          <cell r="I64">
            <v>392776817</v>
          </cell>
        </row>
        <row r="65">
          <cell r="A65">
            <v>190505</v>
          </cell>
          <cell r="B65" t="str">
            <v>830072170</v>
          </cell>
          <cell r="C65" t="str">
            <v>JLT Valencia &amp; Iragorri B.I.O.</v>
          </cell>
          <cell r="D65" t="str">
            <v>5</v>
          </cell>
          <cell r="E65" t="str">
            <v>N</v>
          </cell>
          <cell r="F65">
            <v>52324487</v>
          </cell>
          <cell r="G65">
            <v>39185269</v>
          </cell>
          <cell r="H65">
            <v>0</v>
          </cell>
          <cell r="I65">
            <v>91509756</v>
          </cell>
        </row>
        <row r="66">
          <cell r="A66">
            <v>190505</v>
          </cell>
          <cell r="B66" t="str">
            <v>891500316</v>
          </cell>
          <cell r="C66" t="str">
            <v>JLT Valencia &amp; Iragorri Corredores de Seguros S.A.</v>
          </cell>
          <cell r="D66" t="str">
            <v>5</v>
          </cell>
          <cell r="E66" t="str">
            <v>N</v>
          </cell>
          <cell r="F66">
            <v>243013452</v>
          </cell>
          <cell r="G66">
            <v>0</v>
          </cell>
          <cell r="H66">
            <v>2583744</v>
          </cell>
          <cell r="I66">
            <v>240429708</v>
          </cell>
        </row>
        <row r="67">
          <cell r="A67">
            <v>190505</v>
          </cell>
          <cell r="B67" t="str">
            <v>900142489</v>
          </cell>
          <cell r="C67" t="str">
            <v>L.M. Iragorri Hormaza &amp; Cia SCA.</v>
          </cell>
          <cell r="D67" t="str">
            <v>5</v>
          </cell>
          <cell r="E67" t="str">
            <v>N</v>
          </cell>
          <cell r="F67">
            <v>60837353</v>
          </cell>
          <cell r="G67">
            <v>0</v>
          </cell>
          <cell r="H67">
            <v>0</v>
          </cell>
          <cell r="I67">
            <v>60837353</v>
          </cell>
        </row>
        <row r="68">
          <cell r="A68">
            <v>2</v>
          </cell>
          <cell r="B68" t="str">
            <v/>
          </cell>
          <cell r="C68" t="str">
            <v>Pasivo</v>
          </cell>
          <cell r="D68" t="str">
            <v>1</v>
          </cell>
          <cell r="E68" t="str">
            <v>M</v>
          </cell>
          <cell r="F68">
            <v>22038705</v>
          </cell>
          <cell r="G68">
            <v>23609501</v>
          </cell>
          <cell r="H68">
            <v>11931173</v>
          </cell>
          <cell r="I68">
            <v>10360377</v>
          </cell>
        </row>
        <row r="69">
          <cell r="A69">
            <v>23</v>
          </cell>
          <cell r="B69" t="str">
            <v/>
          </cell>
          <cell r="C69" t="str">
            <v>Cuentas por pagar</v>
          </cell>
          <cell r="D69" t="str">
            <v>2</v>
          </cell>
          <cell r="E69" t="str">
            <v>M</v>
          </cell>
          <cell r="F69">
            <v>6533134</v>
          </cell>
          <cell r="G69">
            <v>2844858</v>
          </cell>
          <cell r="H69">
            <v>2959120</v>
          </cell>
          <cell r="I69">
            <v>6647396</v>
          </cell>
        </row>
        <row r="70">
          <cell r="A70">
            <v>2335</v>
          </cell>
          <cell r="B70" t="str">
            <v/>
          </cell>
          <cell r="C70" t="str">
            <v>Costos y Gastos Por Pagar</v>
          </cell>
          <cell r="D70" t="str">
            <v>3</v>
          </cell>
          <cell r="E70" t="str">
            <v>M</v>
          </cell>
          <cell r="F70">
            <v>117670</v>
          </cell>
          <cell r="G70">
            <v>2778415</v>
          </cell>
          <cell r="H70">
            <v>2660745</v>
          </cell>
          <cell r="I70">
            <v>0</v>
          </cell>
        </row>
        <row r="71">
          <cell r="A71">
            <v>233550</v>
          </cell>
          <cell r="B71" t="str">
            <v/>
          </cell>
          <cell r="C71" t="str">
            <v>Servicios Públicos</v>
          </cell>
          <cell r="D71" t="str">
            <v>4</v>
          </cell>
          <cell r="E71" t="str">
            <v>T</v>
          </cell>
          <cell r="F71">
            <v>117670</v>
          </cell>
          <cell r="G71">
            <v>117670</v>
          </cell>
          <cell r="H71">
            <v>0</v>
          </cell>
          <cell r="I71">
            <v>0</v>
          </cell>
        </row>
        <row r="72">
          <cell r="A72">
            <v>233550</v>
          </cell>
          <cell r="B72" t="str">
            <v>899999115</v>
          </cell>
          <cell r="C72" t="str">
            <v>EMPRESA DE TELECOMUNICACIONES DE BOGOTÁ ETB</v>
          </cell>
          <cell r="D72" t="str">
            <v>9</v>
          </cell>
          <cell r="E72" t="str">
            <v>N</v>
          </cell>
          <cell r="F72">
            <v>117670</v>
          </cell>
          <cell r="G72">
            <v>117670</v>
          </cell>
          <cell r="H72">
            <v>0</v>
          </cell>
          <cell r="I72">
            <v>0</v>
          </cell>
        </row>
        <row r="73">
          <cell r="A73">
            <v>233595</v>
          </cell>
          <cell r="B73" t="str">
            <v/>
          </cell>
          <cell r="C73" t="str">
            <v>Otros</v>
          </cell>
          <cell r="D73" t="str">
            <v>4</v>
          </cell>
          <cell r="E73" t="str">
            <v>T</v>
          </cell>
          <cell r="F73">
            <v>0</v>
          </cell>
          <cell r="G73">
            <v>2660745</v>
          </cell>
          <cell r="H73">
            <v>2660745</v>
          </cell>
          <cell r="I73">
            <v>0</v>
          </cell>
        </row>
        <row r="74">
          <cell r="A74">
            <v>233595</v>
          </cell>
          <cell r="B74" t="str">
            <v>41500213</v>
          </cell>
          <cell r="C74" t="str">
            <v>VARGAS DE ROHENES BEATRIZ</v>
          </cell>
          <cell r="D74" t="str">
            <v>9</v>
          </cell>
          <cell r="E74" t="str">
            <v>N</v>
          </cell>
          <cell r="F74">
            <v>0</v>
          </cell>
          <cell r="G74">
            <v>184895</v>
          </cell>
          <cell r="H74">
            <v>184895</v>
          </cell>
          <cell r="I74">
            <v>0</v>
          </cell>
        </row>
        <row r="75">
          <cell r="A75">
            <v>233595</v>
          </cell>
          <cell r="B75" t="str">
            <v>53052225</v>
          </cell>
          <cell r="C75" t="str">
            <v>ESTEBAN CANTILLO ANYA</v>
          </cell>
          <cell r="D75" t="str">
            <v>9</v>
          </cell>
          <cell r="E75" t="str">
            <v>N</v>
          </cell>
          <cell r="F75">
            <v>0</v>
          </cell>
          <cell r="G75">
            <v>2475850</v>
          </cell>
          <cell r="H75">
            <v>2475850</v>
          </cell>
          <cell r="I75">
            <v>0</v>
          </cell>
        </row>
        <row r="76">
          <cell r="A76">
            <v>2360</v>
          </cell>
          <cell r="B76" t="str">
            <v/>
          </cell>
          <cell r="C76" t="str">
            <v>Dividendos o Participaciones Por Pagar</v>
          </cell>
          <cell r="D76" t="str">
            <v>3</v>
          </cell>
          <cell r="E76" t="str">
            <v>M</v>
          </cell>
          <cell r="F76">
            <v>6341396</v>
          </cell>
          <cell r="G76">
            <v>0</v>
          </cell>
          <cell r="H76">
            <v>0</v>
          </cell>
          <cell r="I76">
            <v>6341396</v>
          </cell>
        </row>
        <row r="77">
          <cell r="A77">
            <v>236005</v>
          </cell>
          <cell r="B77" t="str">
            <v/>
          </cell>
          <cell r="C77" t="str">
            <v>Dividendos</v>
          </cell>
          <cell r="D77" t="str">
            <v>4</v>
          </cell>
          <cell r="E77" t="str">
            <v>T</v>
          </cell>
          <cell r="F77">
            <v>6341396</v>
          </cell>
          <cell r="G77">
            <v>0</v>
          </cell>
          <cell r="H77">
            <v>0</v>
          </cell>
          <cell r="I77">
            <v>6341396</v>
          </cell>
        </row>
        <row r="78">
          <cell r="A78">
            <v>236005</v>
          </cell>
          <cell r="B78" t="str">
            <v>830059771</v>
          </cell>
          <cell r="C78" t="str">
            <v>CAMBEK OVERSEAS S.A.</v>
          </cell>
          <cell r="D78" t="str">
            <v>5</v>
          </cell>
          <cell r="E78" t="str">
            <v>N</v>
          </cell>
          <cell r="F78">
            <v>6341396</v>
          </cell>
          <cell r="G78">
            <v>0</v>
          </cell>
          <cell r="H78">
            <v>0</v>
          </cell>
          <cell r="I78">
            <v>6341396</v>
          </cell>
        </row>
        <row r="79">
          <cell r="A79">
            <v>2365</v>
          </cell>
          <cell r="B79" t="str">
            <v/>
          </cell>
          <cell r="C79" t="str">
            <v>Retención En La Fuente</v>
          </cell>
          <cell r="D79" t="str">
            <v>3</v>
          </cell>
          <cell r="E79" t="str">
            <v>M</v>
          </cell>
          <cell r="F79">
            <v>1443</v>
          </cell>
          <cell r="G79">
            <v>1443</v>
          </cell>
          <cell r="H79">
            <v>1400</v>
          </cell>
          <cell r="I79">
            <v>1400</v>
          </cell>
        </row>
        <row r="80">
          <cell r="A80">
            <v>236540</v>
          </cell>
          <cell r="B80" t="str">
            <v/>
          </cell>
          <cell r="C80" t="str">
            <v>Compras</v>
          </cell>
          <cell r="D80" t="str">
            <v>4</v>
          </cell>
          <cell r="E80" t="str">
            <v>M</v>
          </cell>
          <cell r="F80">
            <v>1443</v>
          </cell>
          <cell r="G80">
            <v>1443</v>
          </cell>
          <cell r="H80">
            <v>1400</v>
          </cell>
          <cell r="I80">
            <v>1400</v>
          </cell>
        </row>
        <row r="81">
          <cell r="A81">
            <v>23654006</v>
          </cell>
          <cell r="B81" t="str">
            <v/>
          </cell>
          <cell r="C81" t="str">
            <v>Retención Compras 0.1% - Recaudada</v>
          </cell>
          <cell r="D81" t="str">
            <v>5</v>
          </cell>
          <cell r="E81" t="str">
            <v>D</v>
          </cell>
          <cell r="F81">
            <v>12844</v>
          </cell>
          <cell r="G81">
            <v>0</v>
          </cell>
          <cell r="H81">
            <v>1400</v>
          </cell>
          <cell r="I81">
            <v>14244</v>
          </cell>
        </row>
        <row r="82">
          <cell r="A82">
            <v>23654095</v>
          </cell>
          <cell r="B82" t="str">
            <v/>
          </cell>
          <cell r="C82" t="str">
            <v>Retención Compras - Pagos DIAN</v>
          </cell>
          <cell r="D82" t="str">
            <v>5</v>
          </cell>
          <cell r="E82" t="str">
            <v>D</v>
          </cell>
          <cell r="F82">
            <v>-11401</v>
          </cell>
          <cell r="G82">
            <v>1443</v>
          </cell>
          <cell r="H82">
            <v>0</v>
          </cell>
          <cell r="I82">
            <v>-12844</v>
          </cell>
        </row>
        <row r="83">
          <cell r="A83">
            <v>2367</v>
          </cell>
          <cell r="B83" t="str">
            <v/>
          </cell>
          <cell r="C83" t="str">
            <v>Impuesto a Las Ventas Retenido</v>
          </cell>
          <cell r="D83" t="str">
            <v>3</v>
          </cell>
          <cell r="E83" t="str">
            <v>M</v>
          </cell>
          <cell r="F83">
            <v>64800</v>
          </cell>
          <cell r="G83">
            <v>65000</v>
          </cell>
          <cell r="H83">
            <v>265000</v>
          </cell>
          <cell r="I83">
            <v>264800</v>
          </cell>
        </row>
        <row r="84">
          <cell r="A84">
            <v>236716</v>
          </cell>
          <cell r="B84" t="str">
            <v/>
          </cell>
          <cell r="C84" t="str">
            <v>IVA Retenido 16% - Recaudado</v>
          </cell>
          <cell r="D84" t="str">
            <v>4</v>
          </cell>
          <cell r="E84" t="str">
            <v>D</v>
          </cell>
          <cell r="F84">
            <v>583200</v>
          </cell>
          <cell r="G84">
            <v>0</v>
          </cell>
          <cell r="H84">
            <v>264800</v>
          </cell>
          <cell r="I84">
            <v>848000</v>
          </cell>
        </row>
        <row r="85">
          <cell r="A85">
            <v>236795</v>
          </cell>
          <cell r="B85" t="str">
            <v/>
          </cell>
          <cell r="C85" t="str">
            <v>IVA Retenido - Pagos DIAN</v>
          </cell>
          <cell r="D85" t="str">
            <v>4</v>
          </cell>
          <cell r="E85" t="str">
            <v>D</v>
          </cell>
          <cell r="F85">
            <v>-518400</v>
          </cell>
          <cell r="G85">
            <v>65000</v>
          </cell>
          <cell r="H85">
            <v>200</v>
          </cell>
          <cell r="I85">
            <v>-583200</v>
          </cell>
        </row>
        <row r="86">
          <cell r="A86">
            <v>2368</v>
          </cell>
          <cell r="B86" t="str">
            <v/>
          </cell>
          <cell r="C86" t="str">
            <v>Impuesto De Industria y Comercio Retenido</v>
          </cell>
          <cell r="D86" t="str">
            <v>3</v>
          </cell>
          <cell r="E86" t="str">
            <v>M</v>
          </cell>
          <cell r="F86">
            <v>7825</v>
          </cell>
          <cell r="G86">
            <v>0</v>
          </cell>
          <cell r="H86">
            <v>31975</v>
          </cell>
          <cell r="I86">
            <v>39800</v>
          </cell>
        </row>
        <row r="87">
          <cell r="A87">
            <v>236806</v>
          </cell>
          <cell r="B87" t="str">
            <v/>
          </cell>
          <cell r="C87" t="str">
            <v>ICA Retenido 0.69% - Recaudada</v>
          </cell>
          <cell r="D87" t="str">
            <v>4</v>
          </cell>
          <cell r="E87" t="str">
            <v>D</v>
          </cell>
          <cell r="F87">
            <v>-15650</v>
          </cell>
          <cell r="G87">
            <v>0</v>
          </cell>
          <cell r="H87">
            <v>0</v>
          </cell>
          <cell r="I87">
            <v>-15650</v>
          </cell>
        </row>
        <row r="88">
          <cell r="A88">
            <v>236809</v>
          </cell>
          <cell r="B88" t="str">
            <v/>
          </cell>
          <cell r="C88" t="str">
            <v>ICA Retenido 0.966% - Recaudada</v>
          </cell>
          <cell r="D88" t="str">
            <v>4</v>
          </cell>
          <cell r="E88" t="str">
            <v>D</v>
          </cell>
          <cell r="F88">
            <v>86063</v>
          </cell>
          <cell r="G88">
            <v>0</v>
          </cell>
          <cell r="H88">
            <v>31975</v>
          </cell>
          <cell r="I88">
            <v>118038</v>
          </cell>
        </row>
        <row r="89">
          <cell r="A89">
            <v>236895</v>
          </cell>
          <cell r="B89" t="str">
            <v/>
          </cell>
          <cell r="C89" t="str">
            <v>ICA Retenido - Pagos</v>
          </cell>
          <cell r="D89" t="str">
            <v>4</v>
          </cell>
          <cell r="E89" t="str">
            <v>D</v>
          </cell>
          <cell r="F89">
            <v>-62588</v>
          </cell>
          <cell r="G89">
            <v>0</v>
          </cell>
          <cell r="H89">
            <v>0</v>
          </cell>
          <cell r="I89">
            <v>-62588</v>
          </cell>
        </row>
        <row r="90">
          <cell r="A90">
            <v>24</v>
          </cell>
          <cell r="B90" t="str">
            <v/>
          </cell>
          <cell r="C90" t="str">
            <v>Impuestos, Grav menes y Tasas</v>
          </cell>
          <cell r="D90" t="str">
            <v>2</v>
          </cell>
          <cell r="E90" t="str">
            <v>M</v>
          </cell>
          <cell r="F90">
            <v>1118571</v>
          </cell>
          <cell r="G90">
            <v>6377643</v>
          </cell>
          <cell r="H90">
            <v>8972053</v>
          </cell>
          <cell r="I90">
            <v>3712981</v>
          </cell>
        </row>
        <row r="91">
          <cell r="A91">
            <v>2404</v>
          </cell>
          <cell r="B91" t="str">
            <v/>
          </cell>
          <cell r="C91" t="str">
            <v>De Renta y Complementarios</v>
          </cell>
          <cell r="D91" t="str">
            <v>3</v>
          </cell>
          <cell r="E91" t="str">
            <v>M</v>
          </cell>
          <cell r="F91">
            <v>0</v>
          </cell>
          <cell r="G91">
            <v>5754000</v>
          </cell>
          <cell r="H91">
            <v>8385000</v>
          </cell>
          <cell r="I91">
            <v>2631000</v>
          </cell>
        </row>
        <row r="92">
          <cell r="A92">
            <v>240405</v>
          </cell>
          <cell r="B92" t="str">
            <v/>
          </cell>
          <cell r="C92" t="str">
            <v>Vigencia Fiscal Corriente</v>
          </cell>
          <cell r="D92" t="str">
            <v>4</v>
          </cell>
          <cell r="E92" t="str">
            <v>D</v>
          </cell>
          <cell r="F92">
            <v>0</v>
          </cell>
          <cell r="G92">
            <v>5754000</v>
          </cell>
          <cell r="H92">
            <v>8385000</v>
          </cell>
          <cell r="I92">
            <v>2631000</v>
          </cell>
        </row>
        <row r="93">
          <cell r="A93">
            <v>2408</v>
          </cell>
          <cell r="B93" t="str">
            <v/>
          </cell>
          <cell r="C93" t="str">
            <v>Impuesto Sobre Las Ventas Por Pagar</v>
          </cell>
          <cell r="D93" t="str">
            <v>3</v>
          </cell>
          <cell r="E93" t="str">
            <v>M</v>
          </cell>
          <cell r="F93">
            <v>129220</v>
          </cell>
          <cell r="G93">
            <v>573411</v>
          </cell>
          <cell r="H93">
            <v>536766</v>
          </cell>
          <cell r="I93">
            <v>92575</v>
          </cell>
        </row>
        <row r="94">
          <cell r="A94">
            <v>240810</v>
          </cell>
          <cell r="B94" t="str">
            <v/>
          </cell>
          <cell r="C94" t="str">
            <v>IVA - Recaudado</v>
          </cell>
          <cell r="D94" t="str">
            <v>4</v>
          </cell>
          <cell r="E94" t="str">
            <v>M</v>
          </cell>
          <cell r="F94">
            <v>11660000</v>
          </cell>
          <cell r="G94">
            <v>0</v>
          </cell>
          <cell r="H94">
            <v>520000</v>
          </cell>
          <cell r="I94">
            <v>12180000</v>
          </cell>
        </row>
        <row r="95">
          <cell r="A95">
            <v>24081010</v>
          </cell>
          <cell r="B95" t="str">
            <v/>
          </cell>
          <cell r="C95" t="str">
            <v>IVA  10% - Recaudado</v>
          </cell>
          <cell r="D95" t="str">
            <v>5</v>
          </cell>
          <cell r="E95" t="str">
            <v>D</v>
          </cell>
          <cell r="F95">
            <v>11660000</v>
          </cell>
          <cell r="G95">
            <v>0</v>
          </cell>
          <cell r="H95">
            <v>520000</v>
          </cell>
          <cell r="I95">
            <v>12180000</v>
          </cell>
        </row>
        <row r="96">
          <cell r="A96">
            <v>240820</v>
          </cell>
          <cell r="B96" t="str">
            <v/>
          </cell>
          <cell r="C96" t="str">
            <v>IVA Descontable Compras - R. Común</v>
          </cell>
          <cell r="D96" t="str">
            <v>4</v>
          </cell>
          <cell r="E96" t="str">
            <v>M</v>
          </cell>
          <cell r="F96">
            <v>1194</v>
          </cell>
          <cell r="G96">
            <v>0</v>
          </cell>
          <cell r="H96">
            <v>0</v>
          </cell>
          <cell r="I96">
            <v>1194</v>
          </cell>
        </row>
        <row r="97">
          <cell r="A97">
            <v>24082010</v>
          </cell>
          <cell r="B97" t="str">
            <v/>
          </cell>
          <cell r="C97" t="str">
            <v>IVA Descontable Compras 10% - R. Común</v>
          </cell>
          <cell r="D97" t="str">
            <v>5</v>
          </cell>
          <cell r="E97" t="str">
            <v>D</v>
          </cell>
          <cell r="F97">
            <v>-59155</v>
          </cell>
          <cell r="G97">
            <v>0</v>
          </cell>
          <cell r="H97">
            <v>0</v>
          </cell>
          <cell r="I97">
            <v>-59155</v>
          </cell>
        </row>
        <row r="98">
          <cell r="A98">
            <v>24082016</v>
          </cell>
          <cell r="B98" t="str">
            <v/>
          </cell>
          <cell r="C98" t="str">
            <v>IVA Descontable Compras 16% - R. Común</v>
          </cell>
          <cell r="D98" t="str">
            <v>5</v>
          </cell>
          <cell r="E98" t="str">
            <v>D</v>
          </cell>
          <cell r="F98">
            <v>60349</v>
          </cell>
          <cell r="G98">
            <v>0</v>
          </cell>
          <cell r="H98">
            <v>0</v>
          </cell>
          <cell r="I98">
            <v>60349</v>
          </cell>
        </row>
        <row r="99">
          <cell r="A99">
            <v>240825</v>
          </cell>
          <cell r="B99" t="str">
            <v/>
          </cell>
          <cell r="C99" t="str">
            <v>IVA Descontable Servicios - R. Común</v>
          </cell>
          <cell r="D99" t="str">
            <v>4</v>
          </cell>
          <cell r="E99" t="str">
            <v>M</v>
          </cell>
          <cell r="F99">
            <v>426760</v>
          </cell>
          <cell r="G99">
            <v>48611</v>
          </cell>
          <cell r="H99">
            <v>16766</v>
          </cell>
          <cell r="I99">
            <v>458605</v>
          </cell>
        </row>
        <row r="100">
          <cell r="A100">
            <v>24082501</v>
          </cell>
          <cell r="B100" t="str">
            <v/>
          </cell>
          <cell r="C100" t="str">
            <v>IVA Descontable Servicios 1.6% R. Común</v>
          </cell>
          <cell r="D100" t="str">
            <v>5</v>
          </cell>
          <cell r="E100" t="str">
            <v>D</v>
          </cell>
          <cell r="F100">
            <v>42911</v>
          </cell>
          <cell r="G100">
            <v>3901</v>
          </cell>
          <cell r="H100">
            <v>0</v>
          </cell>
          <cell r="I100">
            <v>46812</v>
          </cell>
        </row>
        <row r="101">
          <cell r="A101">
            <v>24082516</v>
          </cell>
          <cell r="B101" t="str">
            <v/>
          </cell>
          <cell r="C101" t="str">
            <v>IVA Descontable Servicios 16% - R. Común</v>
          </cell>
          <cell r="D101" t="str">
            <v>5</v>
          </cell>
          <cell r="E101" t="str">
            <v>D</v>
          </cell>
          <cell r="F101">
            <v>383849</v>
          </cell>
          <cell r="G101">
            <v>44710</v>
          </cell>
          <cell r="H101">
            <v>16766</v>
          </cell>
          <cell r="I101">
            <v>411793</v>
          </cell>
        </row>
        <row r="102">
          <cell r="A102">
            <v>240845</v>
          </cell>
          <cell r="B102" t="str">
            <v/>
          </cell>
          <cell r="C102" t="str">
            <v>IVA Descontable Servicios - R. Simplificado</v>
          </cell>
          <cell r="D102" t="str">
            <v>4</v>
          </cell>
          <cell r="E102" t="str">
            <v>M</v>
          </cell>
          <cell r="F102">
            <v>583200</v>
          </cell>
          <cell r="G102">
            <v>264800</v>
          </cell>
          <cell r="H102">
            <v>0</v>
          </cell>
          <cell r="I102">
            <v>848000</v>
          </cell>
        </row>
        <row r="103">
          <cell r="A103">
            <v>24084516</v>
          </cell>
          <cell r="B103" t="str">
            <v/>
          </cell>
          <cell r="C103" t="str">
            <v>IVA Descontable Servicios 16% - R. Simplificado</v>
          </cell>
          <cell r="D103" t="str">
            <v>5</v>
          </cell>
          <cell r="E103" t="str">
            <v>D</v>
          </cell>
          <cell r="F103">
            <v>583200</v>
          </cell>
          <cell r="G103">
            <v>264800</v>
          </cell>
          <cell r="H103">
            <v>0</v>
          </cell>
          <cell r="I103">
            <v>848000</v>
          </cell>
        </row>
        <row r="104">
          <cell r="A104">
            <v>240855</v>
          </cell>
          <cell r="B104" t="str">
            <v/>
          </cell>
          <cell r="C104" t="str">
            <v>IVA Retenido por Terceros</v>
          </cell>
          <cell r="D104" t="str">
            <v>4</v>
          </cell>
          <cell r="E104" t="str">
            <v>M</v>
          </cell>
          <cell r="F104">
            <v>5820000</v>
          </cell>
          <cell r="G104">
            <v>260000</v>
          </cell>
          <cell r="H104">
            <v>0</v>
          </cell>
          <cell r="I104">
            <v>6080000</v>
          </cell>
        </row>
        <row r="105">
          <cell r="A105">
            <v>24085510</v>
          </cell>
          <cell r="B105" t="str">
            <v/>
          </cell>
          <cell r="C105" t="str">
            <v>IVA Retenido por Terceros 10%</v>
          </cell>
          <cell r="D105" t="str">
            <v>5</v>
          </cell>
          <cell r="E105" t="str">
            <v>D</v>
          </cell>
          <cell r="F105">
            <v>5820000</v>
          </cell>
          <cell r="G105">
            <v>260000</v>
          </cell>
          <cell r="H105">
            <v>0</v>
          </cell>
          <cell r="I105">
            <v>6080000</v>
          </cell>
        </row>
        <row r="106">
          <cell r="A106">
            <v>240895</v>
          </cell>
          <cell r="B106" t="str">
            <v/>
          </cell>
          <cell r="C106" t="str">
            <v>IVA - Pagos DIAN</v>
          </cell>
          <cell r="D106" t="str">
            <v>4</v>
          </cell>
          <cell r="E106" t="str">
            <v>D</v>
          </cell>
          <cell r="F106">
            <v>4699626</v>
          </cell>
          <cell r="G106">
            <v>0</v>
          </cell>
          <cell r="H106">
            <v>0</v>
          </cell>
          <cell r="I106">
            <v>4699626</v>
          </cell>
        </row>
        <row r="107">
          <cell r="A107">
            <v>2412</v>
          </cell>
          <cell r="B107" t="str">
            <v/>
          </cell>
          <cell r="C107" t="str">
            <v>De Industria y Comercio</v>
          </cell>
          <cell r="D107" t="str">
            <v>3</v>
          </cell>
          <cell r="E107" t="str">
            <v>M</v>
          </cell>
          <cell r="F107">
            <v>989351</v>
          </cell>
          <cell r="G107">
            <v>50232</v>
          </cell>
          <cell r="H107">
            <v>50287</v>
          </cell>
          <cell r="I107">
            <v>989406</v>
          </cell>
        </row>
        <row r="108">
          <cell r="A108">
            <v>241205</v>
          </cell>
          <cell r="B108" t="str">
            <v/>
          </cell>
          <cell r="C108" t="str">
            <v>Vigencia Fiscal Corriente</v>
          </cell>
          <cell r="D108" t="str">
            <v>4</v>
          </cell>
          <cell r="E108" t="str">
            <v>M</v>
          </cell>
          <cell r="F108">
            <v>989351</v>
          </cell>
          <cell r="G108">
            <v>50232</v>
          </cell>
          <cell r="H108">
            <v>50287</v>
          </cell>
          <cell r="I108">
            <v>989406</v>
          </cell>
        </row>
        <row r="109">
          <cell r="A109">
            <v>24120505</v>
          </cell>
          <cell r="B109" t="str">
            <v/>
          </cell>
          <cell r="C109" t="str">
            <v>ICA Causado</v>
          </cell>
          <cell r="D109" t="str">
            <v>5</v>
          </cell>
          <cell r="E109" t="str">
            <v>M</v>
          </cell>
          <cell r="F109">
            <v>3416569</v>
          </cell>
          <cell r="G109">
            <v>0</v>
          </cell>
          <cell r="H109">
            <v>50287</v>
          </cell>
          <cell r="I109">
            <v>3466856</v>
          </cell>
        </row>
        <row r="110">
          <cell r="A110">
            <v>2412050509</v>
          </cell>
          <cell r="B110" t="str">
            <v/>
          </cell>
          <cell r="C110" t="str">
            <v>ICA Causado 0.966%</v>
          </cell>
          <cell r="D110" t="str">
            <v>6</v>
          </cell>
          <cell r="E110" t="str">
            <v>D</v>
          </cell>
          <cell r="F110">
            <v>3416569</v>
          </cell>
          <cell r="G110">
            <v>0</v>
          </cell>
          <cell r="H110">
            <v>50287</v>
          </cell>
          <cell r="I110">
            <v>3466856</v>
          </cell>
        </row>
        <row r="111">
          <cell r="A111">
            <v>24120555</v>
          </cell>
          <cell r="B111" t="str">
            <v/>
          </cell>
          <cell r="C111" t="str">
            <v>ICA Retenido por Terceros</v>
          </cell>
          <cell r="D111" t="str">
            <v>5</v>
          </cell>
          <cell r="E111" t="str">
            <v>M</v>
          </cell>
          <cell r="F111">
            <v>1126356</v>
          </cell>
          <cell r="G111">
            <v>50232</v>
          </cell>
          <cell r="H111">
            <v>0</v>
          </cell>
          <cell r="I111">
            <v>1176588</v>
          </cell>
        </row>
        <row r="112">
          <cell r="A112">
            <v>2412055509</v>
          </cell>
          <cell r="B112" t="str">
            <v/>
          </cell>
          <cell r="C112" t="str">
            <v>ICA Retenido por Terceros 0.966%</v>
          </cell>
          <cell r="D112" t="str">
            <v>6</v>
          </cell>
          <cell r="E112" t="str">
            <v>D</v>
          </cell>
          <cell r="F112">
            <v>1126356</v>
          </cell>
          <cell r="G112">
            <v>50232</v>
          </cell>
          <cell r="H112">
            <v>0</v>
          </cell>
          <cell r="I112">
            <v>1176588</v>
          </cell>
        </row>
        <row r="113">
          <cell r="A113">
            <v>24120595</v>
          </cell>
          <cell r="B113" t="str">
            <v/>
          </cell>
          <cell r="C113" t="str">
            <v>ICA Pagado</v>
          </cell>
          <cell r="D113" t="str">
            <v>5</v>
          </cell>
          <cell r="E113" t="str">
            <v>D</v>
          </cell>
          <cell r="F113">
            <v>1300862</v>
          </cell>
          <cell r="G113">
            <v>0</v>
          </cell>
          <cell r="H113">
            <v>0</v>
          </cell>
          <cell r="I113">
            <v>1300862</v>
          </cell>
        </row>
        <row r="114">
          <cell r="A114">
            <v>26</v>
          </cell>
          <cell r="B114" t="str">
            <v/>
          </cell>
          <cell r="C114" t="str">
            <v>Pasivos Estimados y Provisiones</v>
          </cell>
          <cell r="D114" t="str">
            <v>2</v>
          </cell>
          <cell r="E114" t="str">
            <v>M</v>
          </cell>
          <cell r="F114">
            <v>14387000</v>
          </cell>
          <cell r="G114">
            <v>14387000</v>
          </cell>
          <cell r="H114">
            <v>0</v>
          </cell>
          <cell r="I114">
            <v>0</v>
          </cell>
        </row>
        <row r="115">
          <cell r="A115">
            <v>2615</v>
          </cell>
          <cell r="B115" t="str">
            <v/>
          </cell>
          <cell r="C115" t="str">
            <v>Para Obligaciones Fiscales</v>
          </cell>
          <cell r="D115" t="str">
            <v>3</v>
          </cell>
          <cell r="E115" t="str">
            <v>M</v>
          </cell>
          <cell r="F115">
            <v>14387000</v>
          </cell>
          <cell r="G115">
            <v>14387000</v>
          </cell>
          <cell r="H115">
            <v>0</v>
          </cell>
          <cell r="I115">
            <v>0</v>
          </cell>
        </row>
        <row r="116">
          <cell r="A116">
            <v>261505</v>
          </cell>
          <cell r="B116" t="str">
            <v/>
          </cell>
          <cell r="C116" t="str">
            <v>De Renta y Complementarios</v>
          </cell>
          <cell r="D116" t="str">
            <v>4</v>
          </cell>
          <cell r="E116" t="str">
            <v>D</v>
          </cell>
          <cell r="F116">
            <v>14387000</v>
          </cell>
          <cell r="G116">
            <v>14387000</v>
          </cell>
          <cell r="H116">
            <v>0</v>
          </cell>
          <cell r="I116">
            <v>0</v>
          </cell>
        </row>
        <row r="117">
          <cell r="A117">
            <v>3</v>
          </cell>
          <cell r="B117" t="str">
            <v/>
          </cell>
          <cell r="C117" t="str">
            <v>Patrimonio</v>
          </cell>
          <cell r="D117" t="str">
            <v>1</v>
          </cell>
          <cell r="E117" t="str">
            <v>M</v>
          </cell>
          <cell r="F117">
            <v>729662185</v>
          </cell>
          <cell r="G117">
            <v>2583744</v>
          </cell>
          <cell r="H117">
            <v>266106515</v>
          </cell>
          <cell r="I117">
            <v>993184956</v>
          </cell>
        </row>
        <row r="118">
          <cell r="A118">
            <v>31</v>
          </cell>
          <cell r="B118" t="str">
            <v/>
          </cell>
          <cell r="C118" t="str">
            <v>Capital Social</v>
          </cell>
          <cell r="D118" t="str">
            <v>2</v>
          </cell>
          <cell r="E118" t="str">
            <v>M</v>
          </cell>
          <cell r="F118">
            <v>71114000</v>
          </cell>
          <cell r="G118">
            <v>0</v>
          </cell>
          <cell r="H118">
            <v>0</v>
          </cell>
          <cell r="I118">
            <v>71114000</v>
          </cell>
        </row>
        <row r="119">
          <cell r="A119">
            <v>3105</v>
          </cell>
          <cell r="B119" t="str">
            <v/>
          </cell>
          <cell r="C119" t="str">
            <v>Capital Suscrito y Pagado</v>
          </cell>
          <cell r="D119" t="str">
            <v>3</v>
          </cell>
          <cell r="E119" t="str">
            <v>M</v>
          </cell>
          <cell r="F119">
            <v>71114000</v>
          </cell>
          <cell r="G119">
            <v>0</v>
          </cell>
          <cell r="H119">
            <v>0</v>
          </cell>
          <cell r="I119">
            <v>71114000</v>
          </cell>
        </row>
        <row r="120">
          <cell r="A120">
            <v>310505</v>
          </cell>
          <cell r="B120" t="str">
            <v/>
          </cell>
          <cell r="C120" t="str">
            <v>Capital Autorizado</v>
          </cell>
          <cell r="D120" t="str">
            <v>4</v>
          </cell>
          <cell r="E120" t="str">
            <v>D</v>
          </cell>
          <cell r="F120">
            <v>71114000</v>
          </cell>
          <cell r="G120">
            <v>0</v>
          </cell>
          <cell r="H120">
            <v>0</v>
          </cell>
          <cell r="I120">
            <v>71114000</v>
          </cell>
        </row>
        <row r="121">
          <cell r="A121">
            <v>32</v>
          </cell>
          <cell r="B121" t="str">
            <v/>
          </cell>
          <cell r="C121" t="str">
            <v>Superavit De Capital</v>
          </cell>
          <cell r="D121" t="str">
            <v>2</v>
          </cell>
          <cell r="E121" t="str">
            <v>M</v>
          </cell>
          <cell r="F121">
            <v>11055421</v>
          </cell>
          <cell r="G121">
            <v>0</v>
          </cell>
          <cell r="H121">
            <v>0</v>
          </cell>
          <cell r="I121">
            <v>11055421</v>
          </cell>
        </row>
        <row r="122">
          <cell r="A122">
            <v>3205</v>
          </cell>
          <cell r="B122" t="str">
            <v/>
          </cell>
          <cell r="C122" t="str">
            <v>Prima en Colocacion de Acciones, Cuotas o partes</v>
          </cell>
          <cell r="D122" t="str">
            <v>3</v>
          </cell>
          <cell r="E122" t="str">
            <v>M</v>
          </cell>
          <cell r="F122">
            <v>11055421</v>
          </cell>
          <cell r="G122">
            <v>0</v>
          </cell>
          <cell r="H122">
            <v>0</v>
          </cell>
          <cell r="I122">
            <v>11055421</v>
          </cell>
        </row>
        <row r="123">
          <cell r="A123">
            <v>320505</v>
          </cell>
          <cell r="B123" t="str">
            <v/>
          </cell>
          <cell r="C123" t="str">
            <v>Prima en Colocacion de Acciones</v>
          </cell>
          <cell r="D123" t="str">
            <v>4</v>
          </cell>
          <cell r="E123" t="str">
            <v>D</v>
          </cell>
          <cell r="F123">
            <v>11055421</v>
          </cell>
          <cell r="G123">
            <v>0</v>
          </cell>
          <cell r="H123">
            <v>0</v>
          </cell>
          <cell r="I123">
            <v>11055421</v>
          </cell>
        </row>
        <row r="124">
          <cell r="A124">
            <v>33</v>
          </cell>
          <cell r="B124" t="str">
            <v/>
          </cell>
          <cell r="C124" t="str">
            <v>Reservas</v>
          </cell>
          <cell r="D124" t="str">
            <v>2</v>
          </cell>
          <cell r="E124" t="str">
            <v>M</v>
          </cell>
          <cell r="F124">
            <v>35557000</v>
          </cell>
          <cell r="G124">
            <v>0</v>
          </cell>
          <cell r="H124">
            <v>0</v>
          </cell>
          <cell r="I124">
            <v>35557000</v>
          </cell>
        </row>
        <row r="125">
          <cell r="A125">
            <v>3305</v>
          </cell>
          <cell r="B125" t="str">
            <v/>
          </cell>
          <cell r="C125" t="str">
            <v>Reservas Obligatorias</v>
          </cell>
          <cell r="D125" t="str">
            <v>3</v>
          </cell>
          <cell r="E125" t="str">
            <v>M</v>
          </cell>
          <cell r="F125">
            <v>35557000</v>
          </cell>
          <cell r="G125">
            <v>0</v>
          </cell>
          <cell r="H125">
            <v>0</v>
          </cell>
          <cell r="I125">
            <v>35557000</v>
          </cell>
        </row>
        <row r="126">
          <cell r="A126">
            <v>330505</v>
          </cell>
          <cell r="B126" t="str">
            <v/>
          </cell>
          <cell r="C126" t="str">
            <v>Reserva Legal</v>
          </cell>
          <cell r="D126" t="str">
            <v>4</v>
          </cell>
          <cell r="E126" t="str">
            <v>M</v>
          </cell>
          <cell r="F126">
            <v>35557000</v>
          </cell>
          <cell r="G126">
            <v>0</v>
          </cell>
          <cell r="H126">
            <v>0</v>
          </cell>
          <cell r="I126">
            <v>35557000</v>
          </cell>
        </row>
        <row r="127">
          <cell r="A127">
            <v>33050505</v>
          </cell>
          <cell r="B127" t="str">
            <v/>
          </cell>
          <cell r="C127" t="str">
            <v>Reserva Legal Gravada</v>
          </cell>
          <cell r="D127" t="str">
            <v>5</v>
          </cell>
          <cell r="E127" t="str">
            <v>D</v>
          </cell>
          <cell r="F127">
            <v>35557000</v>
          </cell>
          <cell r="G127">
            <v>0</v>
          </cell>
          <cell r="H127">
            <v>0</v>
          </cell>
          <cell r="I127">
            <v>35557000</v>
          </cell>
        </row>
        <row r="128">
          <cell r="A128">
            <v>34</v>
          </cell>
          <cell r="B128" t="str">
            <v/>
          </cell>
          <cell r="C128" t="str">
            <v>Revalorización Del Patrimonio</v>
          </cell>
          <cell r="D128" t="str">
            <v>2</v>
          </cell>
          <cell r="E128" t="str">
            <v>M</v>
          </cell>
          <cell r="F128">
            <v>255760472</v>
          </cell>
          <cell r="G128">
            <v>0</v>
          </cell>
          <cell r="H128">
            <v>0</v>
          </cell>
          <cell r="I128">
            <v>255760472</v>
          </cell>
        </row>
        <row r="129">
          <cell r="A129">
            <v>3405</v>
          </cell>
          <cell r="B129" t="str">
            <v/>
          </cell>
          <cell r="C129" t="str">
            <v>Ajustes Por Inflación</v>
          </cell>
          <cell r="D129" t="str">
            <v>3</v>
          </cell>
          <cell r="E129" t="str">
            <v>M</v>
          </cell>
          <cell r="F129">
            <v>255760472</v>
          </cell>
          <cell r="G129">
            <v>0</v>
          </cell>
          <cell r="H129">
            <v>0</v>
          </cell>
          <cell r="I129">
            <v>255760472</v>
          </cell>
        </row>
        <row r="130">
          <cell r="A130">
            <v>340505</v>
          </cell>
          <cell r="B130" t="str">
            <v/>
          </cell>
          <cell r="C130" t="str">
            <v>De Capital Social</v>
          </cell>
          <cell r="D130" t="str">
            <v>4</v>
          </cell>
          <cell r="E130" t="str">
            <v>D</v>
          </cell>
          <cell r="F130">
            <v>165505310</v>
          </cell>
          <cell r="G130">
            <v>0</v>
          </cell>
          <cell r="H130">
            <v>0</v>
          </cell>
          <cell r="I130">
            <v>165505310</v>
          </cell>
        </row>
        <row r="131">
          <cell r="A131">
            <v>340510</v>
          </cell>
          <cell r="B131" t="str">
            <v/>
          </cell>
          <cell r="C131" t="str">
            <v>De Superavit De Capital</v>
          </cell>
          <cell r="D131" t="str">
            <v>4</v>
          </cell>
          <cell r="E131" t="str">
            <v>D</v>
          </cell>
          <cell r="F131">
            <v>38005690</v>
          </cell>
          <cell r="G131">
            <v>0</v>
          </cell>
          <cell r="H131">
            <v>0</v>
          </cell>
          <cell r="I131">
            <v>38005690</v>
          </cell>
        </row>
        <row r="132">
          <cell r="A132">
            <v>340515</v>
          </cell>
          <cell r="B132" t="str">
            <v/>
          </cell>
          <cell r="C132" t="str">
            <v>De Reservas</v>
          </cell>
          <cell r="D132" t="str">
            <v>4</v>
          </cell>
          <cell r="E132" t="str">
            <v>D</v>
          </cell>
          <cell r="F132">
            <v>6897776</v>
          </cell>
          <cell r="G132">
            <v>0</v>
          </cell>
          <cell r="H132">
            <v>0</v>
          </cell>
          <cell r="I132">
            <v>6897776</v>
          </cell>
        </row>
        <row r="133">
          <cell r="A133">
            <v>340520</v>
          </cell>
          <cell r="B133" t="str">
            <v/>
          </cell>
          <cell r="C133" t="str">
            <v>De Resultados De Ejercicios Anteriores</v>
          </cell>
          <cell r="D133" t="str">
            <v>4</v>
          </cell>
          <cell r="E133" t="str">
            <v>D</v>
          </cell>
          <cell r="F133">
            <v>45351696</v>
          </cell>
          <cell r="G133">
            <v>0</v>
          </cell>
          <cell r="H133">
            <v>0</v>
          </cell>
          <cell r="I133">
            <v>45351696</v>
          </cell>
        </row>
        <row r="134">
          <cell r="A134">
            <v>36</v>
          </cell>
          <cell r="B134" t="str">
            <v/>
          </cell>
          <cell r="C134" t="str">
            <v>Resultados Del Ejercicio</v>
          </cell>
          <cell r="D134" t="str">
            <v>2</v>
          </cell>
          <cell r="E134" t="str">
            <v>M</v>
          </cell>
          <cell r="F134">
            <v>0</v>
          </cell>
          <cell r="G134">
            <v>0</v>
          </cell>
          <cell r="H134">
            <v>226921246</v>
          </cell>
          <cell r="I134">
            <v>226921246</v>
          </cell>
        </row>
        <row r="135">
          <cell r="A135">
            <v>3605</v>
          </cell>
          <cell r="B135" t="str">
            <v/>
          </cell>
          <cell r="C135" t="str">
            <v>Utilidad Del Ejercicio</v>
          </cell>
          <cell r="D135" t="str">
            <v>3</v>
          </cell>
          <cell r="E135" t="str">
            <v>M</v>
          </cell>
          <cell r="F135">
            <v>0</v>
          </cell>
          <cell r="G135">
            <v>0</v>
          </cell>
          <cell r="H135">
            <v>226921246</v>
          </cell>
          <cell r="I135">
            <v>226921246</v>
          </cell>
        </row>
        <row r="136">
          <cell r="A136">
            <v>360505</v>
          </cell>
          <cell r="B136" t="str">
            <v/>
          </cell>
          <cell r="C136" t="str">
            <v>Utilidad del Ejercicio</v>
          </cell>
          <cell r="D136" t="str">
            <v>4</v>
          </cell>
          <cell r="E136" t="str">
            <v>D</v>
          </cell>
          <cell r="F136">
            <v>0</v>
          </cell>
          <cell r="G136">
            <v>0</v>
          </cell>
          <cell r="H136">
            <v>226921246</v>
          </cell>
          <cell r="I136">
            <v>226921246</v>
          </cell>
        </row>
        <row r="137">
          <cell r="A137">
            <v>38</v>
          </cell>
          <cell r="B137" t="str">
            <v/>
          </cell>
          <cell r="C137" t="str">
            <v>Superavit por Valorizaciones</v>
          </cell>
          <cell r="D137" t="str">
            <v>2</v>
          </cell>
          <cell r="E137" t="str">
            <v>M</v>
          </cell>
          <cell r="F137">
            <v>356175292</v>
          </cell>
          <cell r="G137">
            <v>2583744</v>
          </cell>
          <cell r="H137">
            <v>39185269</v>
          </cell>
          <cell r="I137">
            <v>392776817</v>
          </cell>
        </row>
        <row r="138">
          <cell r="A138">
            <v>3805</v>
          </cell>
          <cell r="B138" t="str">
            <v/>
          </cell>
          <cell r="C138" t="str">
            <v>De Inversiones</v>
          </cell>
          <cell r="D138" t="str">
            <v>3</v>
          </cell>
          <cell r="E138" t="str">
            <v>M</v>
          </cell>
          <cell r="F138">
            <v>356175292</v>
          </cell>
          <cell r="G138">
            <v>2583744</v>
          </cell>
          <cell r="H138">
            <v>39185269</v>
          </cell>
          <cell r="I138">
            <v>392776817</v>
          </cell>
        </row>
        <row r="139">
          <cell r="A139">
            <v>380505</v>
          </cell>
          <cell r="B139" t="str">
            <v/>
          </cell>
          <cell r="C139" t="str">
            <v>Acciones</v>
          </cell>
          <cell r="D139" t="str">
            <v>4</v>
          </cell>
          <cell r="E139" t="str">
            <v>D</v>
          </cell>
          <cell r="F139">
            <v>356175292</v>
          </cell>
          <cell r="G139">
            <v>2583744</v>
          </cell>
          <cell r="H139">
            <v>39185269</v>
          </cell>
          <cell r="I139">
            <v>392776817</v>
          </cell>
        </row>
        <row r="140">
          <cell r="A140">
            <v>4</v>
          </cell>
          <cell r="B140" t="str">
            <v/>
          </cell>
          <cell r="C140" t="str">
            <v>Ingresos</v>
          </cell>
          <cell r="D140" t="str">
            <v>1</v>
          </cell>
          <cell r="E140" t="str">
            <v>M</v>
          </cell>
          <cell r="F140">
            <v>293918889</v>
          </cell>
          <cell r="G140">
            <v>0</v>
          </cell>
          <cell r="H140">
            <v>5205745</v>
          </cell>
          <cell r="I140">
            <v>299124634</v>
          </cell>
        </row>
        <row r="141">
          <cell r="A141">
            <v>41</v>
          </cell>
          <cell r="B141" t="str">
            <v/>
          </cell>
          <cell r="C141" t="str">
            <v>Ingresos Operacionales</v>
          </cell>
          <cell r="D141" t="str">
            <v>2</v>
          </cell>
          <cell r="E141" t="str">
            <v>M</v>
          </cell>
          <cell r="F141">
            <v>116600000</v>
          </cell>
          <cell r="G141">
            <v>0</v>
          </cell>
          <cell r="H141">
            <v>5200000</v>
          </cell>
          <cell r="I141">
            <v>121800000</v>
          </cell>
        </row>
        <row r="142">
          <cell r="A142">
            <v>4155</v>
          </cell>
          <cell r="B142" t="str">
            <v/>
          </cell>
          <cell r="C142" t="str">
            <v>Actividades Inmobiliarias, Empresariales y de Alqu</v>
          </cell>
          <cell r="D142" t="str">
            <v>3</v>
          </cell>
          <cell r="E142" t="str">
            <v>M</v>
          </cell>
          <cell r="F142">
            <v>116600000</v>
          </cell>
          <cell r="G142">
            <v>0</v>
          </cell>
          <cell r="H142">
            <v>5200000</v>
          </cell>
          <cell r="I142">
            <v>121800000</v>
          </cell>
        </row>
        <row r="143">
          <cell r="A143">
            <v>415505</v>
          </cell>
          <cell r="B143" t="str">
            <v/>
          </cell>
          <cell r="C143" t="str">
            <v>Arrendamiento de bienes Inmuebles</v>
          </cell>
          <cell r="D143" t="str">
            <v>4</v>
          </cell>
          <cell r="E143" t="str">
            <v>D</v>
          </cell>
          <cell r="F143">
            <v>116600000</v>
          </cell>
          <cell r="G143">
            <v>0</v>
          </cell>
          <cell r="H143">
            <v>5200000</v>
          </cell>
          <cell r="I143">
            <v>121800000</v>
          </cell>
        </row>
        <row r="144">
          <cell r="A144">
            <v>42</v>
          </cell>
          <cell r="B144" t="str">
            <v/>
          </cell>
          <cell r="C144" t="str">
            <v>No Operacionales</v>
          </cell>
          <cell r="D144" t="str">
            <v>2</v>
          </cell>
          <cell r="E144" t="str">
            <v>M</v>
          </cell>
          <cell r="F144">
            <v>177318889</v>
          </cell>
          <cell r="G144">
            <v>0</v>
          </cell>
          <cell r="H144">
            <v>5745</v>
          </cell>
          <cell r="I144">
            <v>177324634</v>
          </cell>
        </row>
        <row r="145">
          <cell r="A145">
            <v>4210</v>
          </cell>
          <cell r="B145" t="str">
            <v/>
          </cell>
          <cell r="C145" t="str">
            <v>Financieros</v>
          </cell>
          <cell r="D145" t="str">
            <v>3</v>
          </cell>
          <cell r="E145" t="str">
            <v>M</v>
          </cell>
          <cell r="F145">
            <v>51131</v>
          </cell>
          <cell r="G145">
            <v>0</v>
          </cell>
          <cell r="H145">
            <v>4881</v>
          </cell>
          <cell r="I145">
            <v>56012</v>
          </cell>
        </row>
        <row r="146">
          <cell r="A146">
            <v>421005</v>
          </cell>
          <cell r="B146" t="str">
            <v/>
          </cell>
          <cell r="C146" t="str">
            <v>Intereses</v>
          </cell>
          <cell r="D146" t="str">
            <v>4</v>
          </cell>
          <cell r="E146" t="str">
            <v>D</v>
          </cell>
          <cell r="F146">
            <v>51131</v>
          </cell>
          <cell r="G146">
            <v>0</v>
          </cell>
          <cell r="H146">
            <v>4881</v>
          </cell>
          <cell r="I146">
            <v>56012</v>
          </cell>
        </row>
        <row r="147">
          <cell r="A147">
            <v>4215</v>
          </cell>
          <cell r="B147" t="str">
            <v/>
          </cell>
          <cell r="C147" t="str">
            <v>Dividendos y Participaciones</v>
          </cell>
          <cell r="D147" t="str">
            <v>3</v>
          </cell>
          <cell r="E147" t="str">
            <v>M</v>
          </cell>
          <cell r="F147">
            <v>177264463</v>
          </cell>
          <cell r="G147">
            <v>0</v>
          </cell>
          <cell r="H147">
            <v>0</v>
          </cell>
          <cell r="I147">
            <v>177264463</v>
          </cell>
        </row>
        <row r="148">
          <cell r="A148">
            <v>421505</v>
          </cell>
          <cell r="B148" t="str">
            <v/>
          </cell>
          <cell r="C148" t="str">
            <v>De Sociedades Anonimas y/o Asimiladas</v>
          </cell>
          <cell r="D148" t="str">
            <v>4</v>
          </cell>
          <cell r="E148" t="str">
            <v>M</v>
          </cell>
          <cell r="F148">
            <v>177264463</v>
          </cell>
          <cell r="G148">
            <v>0</v>
          </cell>
          <cell r="H148">
            <v>0</v>
          </cell>
          <cell r="I148">
            <v>177264463</v>
          </cell>
        </row>
        <row r="149">
          <cell r="A149">
            <v>42150510</v>
          </cell>
          <cell r="B149" t="str">
            <v/>
          </cell>
          <cell r="C149" t="str">
            <v>De sociedades anónimas y/o asimiladas - No Gravado</v>
          </cell>
          <cell r="D149" t="str">
            <v>5</v>
          </cell>
          <cell r="E149" t="str">
            <v>D</v>
          </cell>
          <cell r="F149">
            <v>177264463</v>
          </cell>
          <cell r="G149">
            <v>0</v>
          </cell>
          <cell r="H149">
            <v>0</v>
          </cell>
          <cell r="I149">
            <v>177264463</v>
          </cell>
        </row>
        <row r="150">
          <cell r="A150">
            <v>4295</v>
          </cell>
          <cell r="B150" t="str">
            <v/>
          </cell>
          <cell r="C150" t="str">
            <v>Diversos</v>
          </cell>
          <cell r="D150" t="str">
            <v>3</v>
          </cell>
          <cell r="E150" t="str">
            <v>M</v>
          </cell>
          <cell r="F150">
            <v>3295</v>
          </cell>
          <cell r="G150">
            <v>0</v>
          </cell>
          <cell r="H150">
            <v>864</v>
          </cell>
          <cell r="I150">
            <v>4159</v>
          </cell>
        </row>
        <row r="151">
          <cell r="A151">
            <v>429505</v>
          </cell>
          <cell r="B151" t="str">
            <v/>
          </cell>
          <cell r="C151" t="str">
            <v>Aprovechamientos</v>
          </cell>
          <cell r="D151" t="str">
            <v>4</v>
          </cell>
          <cell r="E151" t="str">
            <v>D</v>
          </cell>
          <cell r="F151">
            <v>3295</v>
          </cell>
          <cell r="G151">
            <v>0</v>
          </cell>
          <cell r="H151">
            <v>864</v>
          </cell>
          <cell r="I151">
            <v>4159</v>
          </cell>
        </row>
        <row r="152">
          <cell r="A152">
            <v>5</v>
          </cell>
          <cell r="B152" t="str">
            <v/>
          </cell>
          <cell r="C152" t="str">
            <v>Gastos</v>
          </cell>
          <cell r="D152" t="str">
            <v>1</v>
          </cell>
          <cell r="E152" t="str">
            <v>M</v>
          </cell>
          <cell r="F152">
            <v>70563339</v>
          </cell>
          <cell r="G152">
            <v>234563295</v>
          </cell>
          <cell r="H152">
            <v>6002000</v>
          </cell>
          <cell r="I152">
            <v>299124634</v>
          </cell>
        </row>
        <row r="153">
          <cell r="A153">
            <v>51</v>
          </cell>
          <cell r="B153" t="str">
            <v/>
          </cell>
          <cell r="C153" t="str">
            <v>Gastos Operacionales de Administración</v>
          </cell>
          <cell r="D153" t="str">
            <v>2</v>
          </cell>
          <cell r="E153" t="str">
            <v>M</v>
          </cell>
          <cell r="F153">
            <v>55552261</v>
          </cell>
          <cell r="G153">
            <v>7640649</v>
          </cell>
          <cell r="H153">
            <v>0</v>
          </cell>
          <cell r="I153">
            <v>63192910</v>
          </cell>
        </row>
        <row r="154">
          <cell r="A154">
            <v>5110</v>
          </cell>
          <cell r="B154" t="str">
            <v/>
          </cell>
          <cell r="C154" t="str">
            <v>Honorarios</v>
          </cell>
          <cell r="D154" t="str">
            <v>3</v>
          </cell>
          <cell r="E154" t="str">
            <v>M</v>
          </cell>
          <cell r="F154">
            <v>3630000</v>
          </cell>
          <cell r="G154">
            <v>330000</v>
          </cell>
          <cell r="H154">
            <v>0</v>
          </cell>
          <cell r="I154">
            <v>3960000</v>
          </cell>
        </row>
        <row r="155">
          <cell r="A155">
            <v>511010</v>
          </cell>
          <cell r="B155" t="str">
            <v/>
          </cell>
          <cell r="C155" t="str">
            <v>Revisoría Fiscal</v>
          </cell>
          <cell r="D155" t="str">
            <v>4</v>
          </cell>
          <cell r="E155" t="str">
            <v>D</v>
          </cell>
          <cell r="F155">
            <v>3630000</v>
          </cell>
          <cell r="G155">
            <v>330000</v>
          </cell>
          <cell r="H155">
            <v>0</v>
          </cell>
          <cell r="I155">
            <v>3960000</v>
          </cell>
        </row>
        <row r="156">
          <cell r="A156">
            <v>5115</v>
          </cell>
          <cell r="B156" t="str">
            <v/>
          </cell>
          <cell r="C156" t="str">
            <v>Impuestos</v>
          </cell>
          <cell r="D156" t="str">
            <v>3</v>
          </cell>
          <cell r="E156" t="str">
            <v>M</v>
          </cell>
          <cell r="F156">
            <v>3327692</v>
          </cell>
          <cell r="G156">
            <v>83704</v>
          </cell>
          <cell r="H156">
            <v>0</v>
          </cell>
          <cell r="I156">
            <v>3411396</v>
          </cell>
        </row>
        <row r="157">
          <cell r="A157">
            <v>511505</v>
          </cell>
          <cell r="B157" t="str">
            <v/>
          </cell>
          <cell r="C157" t="str">
            <v>Industria y Comercio</v>
          </cell>
          <cell r="D157" t="str">
            <v>4</v>
          </cell>
          <cell r="E157" t="str">
            <v>D</v>
          </cell>
          <cell r="F157">
            <v>2839569</v>
          </cell>
          <cell r="G157">
            <v>50287</v>
          </cell>
          <cell r="H157">
            <v>0</v>
          </cell>
          <cell r="I157">
            <v>2889856</v>
          </cell>
        </row>
        <row r="158">
          <cell r="A158">
            <v>511510</v>
          </cell>
          <cell r="B158" t="str">
            <v/>
          </cell>
          <cell r="C158" t="str">
            <v>De Timbres</v>
          </cell>
          <cell r="D158" t="str">
            <v>4</v>
          </cell>
          <cell r="E158" t="str">
            <v>D</v>
          </cell>
          <cell r="F158">
            <v>800</v>
          </cell>
          <cell r="G158">
            <v>0</v>
          </cell>
          <cell r="H158">
            <v>0</v>
          </cell>
          <cell r="I158">
            <v>800</v>
          </cell>
        </row>
        <row r="159">
          <cell r="A159">
            <v>511570</v>
          </cell>
          <cell r="B159" t="str">
            <v/>
          </cell>
          <cell r="C159" t="str">
            <v>IVA Descontable</v>
          </cell>
          <cell r="D159" t="str">
            <v>4</v>
          </cell>
          <cell r="E159" t="str">
            <v>D</v>
          </cell>
          <cell r="F159">
            <v>86130</v>
          </cell>
          <cell r="G159">
            <v>16766</v>
          </cell>
          <cell r="H159">
            <v>0</v>
          </cell>
          <cell r="I159">
            <v>102896</v>
          </cell>
        </row>
        <row r="160">
          <cell r="A160">
            <v>511595</v>
          </cell>
          <cell r="B160" t="str">
            <v/>
          </cell>
          <cell r="C160" t="str">
            <v>Otros</v>
          </cell>
          <cell r="D160" t="str">
            <v>4</v>
          </cell>
          <cell r="E160" t="str">
            <v>M</v>
          </cell>
          <cell r="F160">
            <v>401193</v>
          </cell>
          <cell r="G160">
            <v>16651</v>
          </cell>
          <cell r="H160">
            <v>0</v>
          </cell>
          <cell r="I160">
            <v>417844</v>
          </cell>
        </row>
        <row r="161">
          <cell r="A161">
            <v>51159505</v>
          </cell>
          <cell r="B161" t="str">
            <v/>
          </cell>
          <cell r="C161" t="str">
            <v>Gravamen a Movimientos Financieros</v>
          </cell>
          <cell r="D161" t="str">
            <v>5</v>
          </cell>
          <cell r="E161" t="str">
            <v>D</v>
          </cell>
          <cell r="F161">
            <v>401193</v>
          </cell>
          <cell r="G161">
            <v>16651</v>
          </cell>
          <cell r="H161">
            <v>0</v>
          </cell>
          <cell r="I161">
            <v>417844</v>
          </cell>
        </row>
        <row r="162">
          <cell r="A162">
            <v>5135</v>
          </cell>
          <cell r="B162" t="str">
            <v/>
          </cell>
          <cell r="C162" t="str">
            <v>Servicios</v>
          </cell>
          <cell r="D162" t="str">
            <v>3</v>
          </cell>
          <cell r="E162" t="str">
            <v>M</v>
          </cell>
          <cell r="F162">
            <v>32818283</v>
          </cell>
          <cell r="G162">
            <v>5632160</v>
          </cell>
          <cell r="H162">
            <v>0</v>
          </cell>
          <cell r="I162">
            <v>38450443</v>
          </cell>
        </row>
        <row r="163">
          <cell r="A163">
            <v>513505</v>
          </cell>
          <cell r="B163" t="str">
            <v/>
          </cell>
          <cell r="C163" t="str">
            <v>Aseo y Vigilancia</v>
          </cell>
          <cell r="D163" t="str">
            <v>4</v>
          </cell>
          <cell r="E163" t="str">
            <v>M</v>
          </cell>
          <cell r="F163">
            <v>2681800</v>
          </cell>
          <cell r="G163">
            <v>243800</v>
          </cell>
          <cell r="H163">
            <v>0</v>
          </cell>
          <cell r="I163">
            <v>2925600</v>
          </cell>
        </row>
        <row r="164">
          <cell r="A164">
            <v>51350510</v>
          </cell>
          <cell r="B164" t="str">
            <v/>
          </cell>
          <cell r="C164" t="str">
            <v>Vigilancia</v>
          </cell>
          <cell r="D164" t="str">
            <v>5</v>
          </cell>
          <cell r="E164" t="str">
            <v>D</v>
          </cell>
          <cell r="F164">
            <v>2681800</v>
          </cell>
          <cell r="G164">
            <v>243800</v>
          </cell>
          <cell r="H164">
            <v>0</v>
          </cell>
          <cell r="I164">
            <v>2925600</v>
          </cell>
        </row>
        <row r="165">
          <cell r="A165">
            <v>513530</v>
          </cell>
          <cell r="B165" t="str">
            <v/>
          </cell>
          <cell r="C165" t="str">
            <v>Energía Eléctrica</v>
          </cell>
          <cell r="D165" t="str">
            <v>4</v>
          </cell>
          <cell r="E165" t="str">
            <v>D</v>
          </cell>
          <cell r="F165">
            <v>3066360</v>
          </cell>
          <cell r="G165">
            <v>794030</v>
          </cell>
          <cell r="H165">
            <v>0</v>
          </cell>
          <cell r="I165">
            <v>3860390</v>
          </cell>
        </row>
        <row r="166">
          <cell r="A166">
            <v>513535</v>
          </cell>
          <cell r="B166" t="str">
            <v/>
          </cell>
          <cell r="C166" t="str">
            <v>Teléfono</v>
          </cell>
          <cell r="D166" t="str">
            <v>4</v>
          </cell>
          <cell r="E166" t="str">
            <v>M</v>
          </cell>
          <cell r="F166">
            <v>3194423</v>
          </cell>
          <cell r="G166">
            <v>0</v>
          </cell>
          <cell r="H166">
            <v>0</v>
          </cell>
          <cell r="I166">
            <v>3194423</v>
          </cell>
        </row>
        <row r="167">
          <cell r="A167">
            <v>51353505</v>
          </cell>
          <cell r="B167" t="str">
            <v/>
          </cell>
          <cell r="C167" t="str">
            <v>Convencional</v>
          </cell>
          <cell r="D167" t="str">
            <v>5</v>
          </cell>
          <cell r="E167" t="str">
            <v>D</v>
          </cell>
          <cell r="F167">
            <v>3191099</v>
          </cell>
          <cell r="G167">
            <v>0</v>
          </cell>
          <cell r="H167">
            <v>0</v>
          </cell>
          <cell r="I167">
            <v>3191099</v>
          </cell>
        </row>
        <row r="168">
          <cell r="A168">
            <v>51353510</v>
          </cell>
          <cell r="B168" t="str">
            <v/>
          </cell>
          <cell r="C168" t="str">
            <v>Celular</v>
          </cell>
          <cell r="D168" t="str">
            <v>5</v>
          </cell>
          <cell r="E168" t="str">
            <v>D</v>
          </cell>
          <cell r="F168">
            <v>3324</v>
          </cell>
          <cell r="G168">
            <v>0</v>
          </cell>
          <cell r="H168">
            <v>0</v>
          </cell>
          <cell r="I168">
            <v>3324</v>
          </cell>
        </row>
        <row r="169">
          <cell r="A169">
            <v>513555</v>
          </cell>
          <cell r="B169" t="str">
            <v/>
          </cell>
          <cell r="C169" t="str">
            <v>Gas</v>
          </cell>
          <cell r="D169" t="str">
            <v>4</v>
          </cell>
          <cell r="E169" t="str">
            <v>D</v>
          </cell>
          <cell r="F169">
            <v>16070341</v>
          </cell>
          <cell r="G169">
            <v>1400000</v>
          </cell>
          <cell r="H169">
            <v>0</v>
          </cell>
          <cell r="I169">
            <v>17470341</v>
          </cell>
        </row>
        <row r="170">
          <cell r="A170">
            <v>513595</v>
          </cell>
          <cell r="B170" t="str">
            <v/>
          </cell>
          <cell r="C170" t="str">
            <v>Otros</v>
          </cell>
          <cell r="D170" t="str">
            <v>4</v>
          </cell>
          <cell r="E170" t="str">
            <v>M</v>
          </cell>
          <cell r="F170">
            <v>7805359</v>
          </cell>
          <cell r="G170">
            <v>3194330</v>
          </cell>
          <cell r="H170">
            <v>0</v>
          </cell>
          <cell r="I170">
            <v>10999689</v>
          </cell>
        </row>
        <row r="171">
          <cell r="A171">
            <v>51359505</v>
          </cell>
          <cell r="B171" t="str">
            <v/>
          </cell>
          <cell r="C171" t="str">
            <v>Administración</v>
          </cell>
          <cell r="D171" t="str">
            <v>5</v>
          </cell>
          <cell r="E171" t="str">
            <v>D</v>
          </cell>
          <cell r="F171">
            <v>916257</v>
          </cell>
          <cell r="G171">
            <v>83296</v>
          </cell>
          <cell r="H171">
            <v>0</v>
          </cell>
          <cell r="I171">
            <v>999553</v>
          </cell>
        </row>
        <row r="172">
          <cell r="A172">
            <v>51359525</v>
          </cell>
          <cell r="B172" t="str">
            <v/>
          </cell>
          <cell r="C172" t="str">
            <v>Internet</v>
          </cell>
          <cell r="D172" t="str">
            <v>5</v>
          </cell>
          <cell r="E172" t="str">
            <v>D</v>
          </cell>
          <cell r="F172">
            <v>131034</v>
          </cell>
          <cell r="G172">
            <v>131034</v>
          </cell>
          <cell r="H172">
            <v>0</v>
          </cell>
          <cell r="I172">
            <v>262068</v>
          </cell>
        </row>
        <row r="173">
          <cell r="A173">
            <v>51359535</v>
          </cell>
          <cell r="B173" t="str">
            <v/>
          </cell>
          <cell r="C173" t="str">
            <v>Servicios Contables</v>
          </cell>
          <cell r="D173" t="str">
            <v>5</v>
          </cell>
          <cell r="E173" t="str">
            <v>D</v>
          </cell>
          <cell r="F173">
            <v>5280000</v>
          </cell>
          <cell r="G173">
            <v>480000</v>
          </cell>
          <cell r="H173">
            <v>0</v>
          </cell>
          <cell r="I173">
            <v>5760000</v>
          </cell>
        </row>
        <row r="174">
          <cell r="A174">
            <v>51359545</v>
          </cell>
          <cell r="B174" t="str">
            <v/>
          </cell>
          <cell r="C174" t="str">
            <v>Internet</v>
          </cell>
          <cell r="D174" t="str">
            <v>5</v>
          </cell>
          <cell r="E174" t="str">
            <v>D</v>
          </cell>
          <cell r="F174">
            <v>1478068</v>
          </cell>
          <cell r="G174">
            <v>0</v>
          </cell>
          <cell r="H174">
            <v>0</v>
          </cell>
          <cell r="I174">
            <v>1478068</v>
          </cell>
        </row>
        <row r="175">
          <cell r="A175">
            <v>51359595</v>
          </cell>
          <cell r="B175" t="str">
            <v/>
          </cell>
          <cell r="C175" t="str">
            <v>Diversos</v>
          </cell>
          <cell r="D175" t="str">
            <v>5</v>
          </cell>
          <cell r="E175" t="str">
            <v>D</v>
          </cell>
          <cell r="F175">
            <v>0</v>
          </cell>
          <cell r="G175">
            <v>2500000</v>
          </cell>
          <cell r="H175">
            <v>0</v>
          </cell>
          <cell r="I175">
            <v>2500000</v>
          </cell>
        </row>
        <row r="176">
          <cell r="A176">
            <v>5140</v>
          </cell>
          <cell r="B176" t="str">
            <v/>
          </cell>
          <cell r="C176" t="str">
            <v>Gastos Legales</v>
          </cell>
          <cell r="D176" t="str">
            <v>3</v>
          </cell>
          <cell r="E176" t="str">
            <v>M</v>
          </cell>
          <cell r="F176">
            <v>4000</v>
          </cell>
          <cell r="G176">
            <v>161151</v>
          </cell>
          <cell r="H176">
            <v>0</v>
          </cell>
          <cell r="I176">
            <v>165151</v>
          </cell>
        </row>
        <row r="177">
          <cell r="A177">
            <v>514005</v>
          </cell>
          <cell r="B177" t="str">
            <v/>
          </cell>
          <cell r="C177" t="str">
            <v>Notariales</v>
          </cell>
          <cell r="D177" t="str">
            <v>4</v>
          </cell>
          <cell r="E177" t="str">
            <v>D</v>
          </cell>
          <cell r="F177">
            <v>0</v>
          </cell>
          <cell r="G177">
            <v>161151</v>
          </cell>
          <cell r="H177">
            <v>0</v>
          </cell>
          <cell r="I177">
            <v>161151</v>
          </cell>
        </row>
        <row r="178">
          <cell r="A178">
            <v>514010</v>
          </cell>
          <cell r="B178" t="str">
            <v/>
          </cell>
          <cell r="C178" t="str">
            <v>Registro Mercantil</v>
          </cell>
          <cell r="D178" t="str">
            <v>4</v>
          </cell>
          <cell r="E178" t="str">
            <v>D</v>
          </cell>
          <cell r="F178">
            <v>4000</v>
          </cell>
          <cell r="G178">
            <v>0</v>
          </cell>
          <cell r="H178">
            <v>0</v>
          </cell>
          <cell r="I178">
            <v>4000</v>
          </cell>
        </row>
        <row r="179">
          <cell r="A179">
            <v>5160</v>
          </cell>
          <cell r="B179" t="str">
            <v/>
          </cell>
          <cell r="C179" t="str">
            <v>Depreciaciones</v>
          </cell>
          <cell r="D179" t="str">
            <v>3</v>
          </cell>
          <cell r="E179" t="str">
            <v>M</v>
          </cell>
          <cell r="F179">
            <v>15767752</v>
          </cell>
          <cell r="G179">
            <v>1433432</v>
          </cell>
          <cell r="H179">
            <v>0</v>
          </cell>
          <cell r="I179">
            <v>17201184</v>
          </cell>
        </row>
        <row r="180">
          <cell r="A180">
            <v>516005</v>
          </cell>
          <cell r="B180" t="str">
            <v/>
          </cell>
          <cell r="C180" t="str">
            <v>Construcciones y Edificaciones</v>
          </cell>
          <cell r="D180" t="str">
            <v>4</v>
          </cell>
          <cell r="E180" t="str">
            <v>D</v>
          </cell>
          <cell r="F180">
            <v>10034024</v>
          </cell>
          <cell r="G180">
            <v>1433432</v>
          </cell>
          <cell r="H180">
            <v>0</v>
          </cell>
          <cell r="I180">
            <v>11467456</v>
          </cell>
        </row>
        <row r="181">
          <cell r="A181">
            <v>516015</v>
          </cell>
          <cell r="B181" t="str">
            <v/>
          </cell>
          <cell r="C181" t="str">
            <v>Equipo De Oficina</v>
          </cell>
          <cell r="D181" t="str">
            <v>4</v>
          </cell>
          <cell r="E181" t="str">
            <v>D</v>
          </cell>
          <cell r="F181">
            <v>5733728</v>
          </cell>
          <cell r="G181">
            <v>0</v>
          </cell>
          <cell r="H181">
            <v>0</v>
          </cell>
          <cell r="I181">
            <v>5733728</v>
          </cell>
        </row>
        <row r="182">
          <cell r="A182">
            <v>5195</v>
          </cell>
          <cell r="B182" t="str">
            <v/>
          </cell>
          <cell r="C182" t="str">
            <v>Diversos</v>
          </cell>
          <cell r="D182" t="str">
            <v>3</v>
          </cell>
          <cell r="E182" t="str">
            <v>M</v>
          </cell>
          <cell r="F182">
            <v>4534</v>
          </cell>
          <cell r="G182">
            <v>202</v>
          </cell>
          <cell r="H182">
            <v>0</v>
          </cell>
          <cell r="I182">
            <v>4736</v>
          </cell>
        </row>
        <row r="183">
          <cell r="A183">
            <v>519595</v>
          </cell>
          <cell r="B183" t="str">
            <v/>
          </cell>
          <cell r="C183" t="str">
            <v>Otros</v>
          </cell>
          <cell r="D183" t="str">
            <v>4</v>
          </cell>
          <cell r="E183" t="str">
            <v>M</v>
          </cell>
          <cell r="F183">
            <v>4534</v>
          </cell>
          <cell r="G183">
            <v>202</v>
          </cell>
          <cell r="H183">
            <v>0</v>
          </cell>
          <cell r="I183">
            <v>4736</v>
          </cell>
        </row>
        <row r="184">
          <cell r="A184">
            <v>51959595</v>
          </cell>
          <cell r="B184" t="str">
            <v/>
          </cell>
          <cell r="C184" t="str">
            <v>Diversos</v>
          </cell>
          <cell r="D184" t="str">
            <v>5</v>
          </cell>
          <cell r="E184" t="str">
            <v>D</v>
          </cell>
          <cell r="F184">
            <v>4534</v>
          </cell>
          <cell r="G184">
            <v>202</v>
          </cell>
          <cell r="H184">
            <v>0</v>
          </cell>
          <cell r="I184">
            <v>4736</v>
          </cell>
        </row>
        <row r="185">
          <cell r="A185">
            <v>53</v>
          </cell>
          <cell r="B185" t="str">
            <v/>
          </cell>
          <cell r="C185" t="str">
            <v>No Operacionales</v>
          </cell>
          <cell r="D185" t="str">
            <v>2</v>
          </cell>
          <cell r="E185" t="str">
            <v>M</v>
          </cell>
          <cell r="F185">
            <v>624078</v>
          </cell>
          <cell r="G185">
            <v>1400</v>
          </cell>
          <cell r="H185">
            <v>0</v>
          </cell>
          <cell r="I185">
            <v>625478</v>
          </cell>
        </row>
        <row r="186">
          <cell r="A186">
            <v>5305</v>
          </cell>
          <cell r="B186" t="str">
            <v/>
          </cell>
          <cell r="C186" t="str">
            <v>Financieros</v>
          </cell>
          <cell r="D186" t="str">
            <v>3</v>
          </cell>
          <cell r="E186" t="str">
            <v>M</v>
          </cell>
          <cell r="F186">
            <v>479504</v>
          </cell>
          <cell r="G186">
            <v>0</v>
          </cell>
          <cell r="H186">
            <v>0</v>
          </cell>
          <cell r="I186">
            <v>479504</v>
          </cell>
        </row>
        <row r="187">
          <cell r="A187">
            <v>530505</v>
          </cell>
          <cell r="B187" t="str">
            <v/>
          </cell>
          <cell r="C187" t="str">
            <v>Gastos Bancarios</v>
          </cell>
          <cell r="D187" t="str">
            <v>4</v>
          </cell>
          <cell r="E187" t="str">
            <v>D</v>
          </cell>
          <cell r="F187">
            <v>392304</v>
          </cell>
          <cell r="G187">
            <v>0</v>
          </cell>
          <cell r="H187">
            <v>0</v>
          </cell>
          <cell r="I187">
            <v>392304</v>
          </cell>
        </row>
        <row r="188">
          <cell r="A188">
            <v>530515</v>
          </cell>
          <cell r="B188" t="str">
            <v/>
          </cell>
          <cell r="C188" t="str">
            <v>Comisiones</v>
          </cell>
          <cell r="D188" t="str">
            <v>4</v>
          </cell>
          <cell r="E188" t="str">
            <v>D</v>
          </cell>
          <cell r="F188">
            <v>87200</v>
          </cell>
          <cell r="G188">
            <v>0</v>
          </cell>
          <cell r="H188">
            <v>0</v>
          </cell>
          <cell r="I188">
            <v>87200</v>
          </cell>
        </row>
        <row r="189">
          <cell r="A189">
            <v>5315</v>
          </cell>
          <cell r="B189" t="str">
            <v/>
          </cell>
          <cell r="C189" t="str">
            <v>Gastos Extraordinarios</v>
          </cell>
          <cell r="D189" t="str">
            <v>3</v>
          </cell>
          <cell r="E189" t="str">
            <v>M</v>
          </cell>
          <cell r="F189">
            <v>144574</v>
          </cell>
          <cell r="G189">
            <v>1400</v>
          </cell>
          <cell r="H189">
            <v>0</v>
          </cell>
          <cell r="I189">
            <v>145974</v>
          </cell>
        </row>
        <row r="190">
          <cell r="A190">
            <v>531520</v>
          </cell>
          <cell r="B190" t="str">
            <v/>
          </cell>
          <cell r="C190" t="str">
            <v>Impuestos Asumidos</v>
          </cell>
          <cell r="D190" t="str">
            <v>4</v>
          </cell>
          <cell r="E190" t="str">
            <v>D</v>
          </cell>
          <cell r="F190">
            <v>11381</v>
          </cell>
          <cell r="G190">
            <v>1400</v>
          </cell>
          <cell r="H190">
            <v>0</v>
          </cell>
          <cell r="I190">
            <v>12781</v>
          </cell>
        </row>
        <row r="191">
          <cell r="A191">
            <v>531595</v>
          </cell>
          <cell r="B191" t="str">
            <v/>
          </cell>
          <cell r="C191" t="str">
            <v>Otros</v>
          </cell>
          <cell r="D191" t="str">
            <v>4</v>
          </cell>
          <cell r="E191" t="str">
            <v>M</v>
          </cell>
          <cell r="F191">
            <v>133193</v>
          </cell>
          <cell r="G191">
            <v>0</v>
          </cell>
          <cell r="H191">
            <v>0</v>
          </cell>
          <cell r="I191">
            <v>133193</v>
          </cell>
        </row>
        <row r="192">
          <cell r="A192">
            <v>53159505</v>
          </cell>
          <cell r="B192" t="str">
            <v/>
          </cell>
          <cell r="C192" t="str">
            <v>Iva Proporcionalidad</v>
          </cell>
          <cell r="D192" t="str">
            <v>5</v>
          </cell>
          <cell r="E192" t="str">
            <v>D</v>
          </cell>
          <cell r="F192">
            <v>133193</v>
          </cell>
          <cell r="G192">
            <v>0</v>
          </cell>
          <cell r="H192">
            <v>0</v>
          </cell>
          <cell r="I192">
            <v>133193</v>
          </cell>
        </row>
        <row r="193">
          <cell r="A193">
            <v>54</v>
          </cell>
          <cell r="B193" t="str">
            <v/>
          </cell>
          <cell r="C193" t="str">
            <v>Impuesto De Renta y Complementarios</v>
          </cell>
          <cell r="D193" t="str">
            <v>2</v>
          </cell>
          <cell r="E193" t="str">
            <v>M</v>
          </cell>
          <cell r="F193">
            <v>14387000</v>
          </cell>
          <cell r="G193">
            <v>0</v>
          </cell>
          <cell r="H193">
            <v>6002000</v>
          </cell>
          <cell r="I193">
            <v>8385000</v>
          </cell>
        </row>
        <row r="194">
          <cell r="A194">
            <v>5405</v>
          </cell>
          <cell r="B194" t="str">
            <v/>
          </cell>
          <cell r="C194" t="str">
            <v>Impuesto De Renta y Complementarios</v>
          </cell>
          <cell r="D194" t="str">
            <v>3</v>
          </cell>
          <cell r="E194" t="str">
            <v>M</v>
          </cell>
          <cell r="F194">
            <v>14387000</v>
          </cell>
          <cell r="G194">
            <v>0</v>
          </cell>
          <cell r="H194">
            <v>6002000</v>
          </cell>
          <cell r="I194">
            <v>8385000</v>
          </cell>
        </row>
        <row r="195">
          <cell r="A195">
            <v>540505</v>
          </cell>
          <cell r="B195" t="str">
            <v/>
          </cell>
          <cell r="C195" t="str">
            <v>Impuesto De Renta y Complementarios</v>
          </cell>
          <cell r="D195" t="str">
            <v>4</v>
          </cell>
          <cell r="E195" t="str">
            <v>D</v>
          </cell>
          <cell r="F195">
            <v>14387000</v>
          </cell>
          <cell r="G195">
            <v>0</v>
          </cell>
          <cell r="H195">
            <v>6002000</v>
          </cell>
          <cell r="I195">
            <v>8385000</v>
          </cell>
        </row>
        <row r="196">
          <cell r="A196">
            <v>59</v>
          </cell>
          <cell r="B196" t="str">
            <v/>
          </cell>
          <cell r="C196" t="str">
            <v>Ganancias y Pérdidas</v>
          </cell>
          <cell r="D196" t="str">
            <v>2</v>
          </cell>
          <cell r="E196" t="str">
            <v>M</v>
          </cell>
          <cell r="F196">
            <v>0</v>
          </cell>
          <cell r="G196">
            <v>226921246</v>
          </cell>
          <cell r="H196">
            <v>0</v>
          </cell>
          <cell r="I196">
            <v>226921246</v>
          </cell>
        </row>
        <row r="197">
          <cell r="A197">
            <v>5905</v>
          </cell>
          <cell r="B197" t="str">
            <v/>
          </cell>
          <cell r="C197" t="str">
            <v>Ganancias y Pérdidas</v>
          </cell>
          <cell r="D197" t="str">
            <v>3</v>
          </cell>
          <cell r="E197" t="str">
            <v>M</v>
          </cell>
          <cell r="F197">
            <v>0</v>
          </cell>
          <cell r="G197">
            <v>226921246</v>
          </cell>
          <cell r="H197">
            <v>0</v>
          </cell>
          <cell r="I197">
            <v>226921246</v>
          </cell>
        </row>
        <row r="198">
          <cell r="A198">
            <v>590505</v>
          </cell>
          <cell r="B198" t="str">
            <v/>
          </cell>
          <cell r="C198" t="str">
            <v>Ganancias y Pérdidas</v>
          </cell>
          <cell r="D198" t="str">
            <v>4</v>
          </cell>
          <cell r="E198" t="str">
            <v>D</v>
          </cell>
          <cell r="F198">
            <v>0</v>
          </cell>
          <cell r="G198">
            <v>226921246</v>
          </cell>
          <cell r="H198">
            <v>0</v>
          </cell>
          <cell r="I198">
            <v>226921246</v>
          </cell>
        </row>
        <row r="199">
          <cell r="A199">
            <v>8</v>
          </cell>
          <cell r="B199" t="str">
            <v/>
          </cell>
          <cell r="C199" t="str">
            <v>Cuentas de Orden Deudoras</v>
          </cell>
          <cell r="D199" t="str">
            <v>1</v>
          </cell>
          <cell r="E199" t="str">
            <v>M</v>
          </cell>
          <cell r="F199">
            <v>0</v>
          </cell>
          <cell r="G199">
            <v>22905488</v>
          </cell>
          <cell r="H199">
            <v>22905488</v>
          </cell>
          <cell r="I199">
            <v>0</v>
          </cell>
        </row>
        <row r="200">
          <cell r="A200">
            <v>82</v>
          </cell>
          <cell r="B200" t="str">
            <v/>
          </cell>
          <cell r="C200" t="str">
            <v>Deudoras Fiscales</v>
          </cell>
          <cell r="D200" t="str">
            <v>2</v>
          </cell>
          <cell r="E200" t="str">
            <v>M</v>
          </cell>
          <cell r="F200">
            <v>35977559</v>
          </cell>
          <cell r="G200">
            <v>22878746</v>
          </cell>
          <cell r="H200">
            <v>26742</v>
          </cell>
          <cell r="I200">
            <v>58829563</v>
          </cell>
        </row>
        <row r="201">
          <cell r="A201">
            <v>8201</v>
          </cell>
          <cell r="B201" t="str">
            <v/>
          </cell>
          <cell r="C201" t="str">
            <v>Deudora Fiscal</v>
          </cell>
          <cell r="D201" t="str">
            <v>3</v>
          </cell>
          <cell r="E201" t="str">
            <v>M</v>
          </cell>
          <cell r="F201">
            <v>35451459</v>
          </cell>
          <cell r="G201">
            <v>1076911</v>
          </cell>
          <cell r="H201">
            <v>26742</v>
          </cell>
          <cell r="I201">
            <v>36501628</v>
          </cell>
        </row>
        <row r="202">
          <cell r="A202">
            <v>820105</v>
          </cell>
          <cell r="B202" t="str">
            <v/>
          </cell>
          <cell r="C202" t="str">
            <v>Compensacion de Perdidas</v>
          </cell>
          <cell r="D202" t="str">
            <v>4</v>
          </cell>
          <cell r="E202" t="str">
            <v>M</v>
          </cell>
          <cell r="F202">
            <v>35451459</v>
          </cell>
          <cell r="G202">
            <v>1076911</v>
          </cell>
          <cell r="H202">
            <v>26742</v>
          </cell>
          <cell r="I202">
            <v>36501628</v>
          </cell>
        </row>
        <row r="203">
          <cell r="A203">
            <v>82010505</v>
          </cell>
          <cell r="B203" t="str">
            <v/>
          </cell>
          <cell r="C203" t="str">
            <v>Perdida Fiscal Año 2005</v>
          </cell>
          <cell r="D203" t="str">
            <v>5</v>
          </cell>
          <cell r="E203" t="str">
            <v>D</v>
          </cell>
          <cell r="F203">
            <v>24122000</v>
          </cell>
          <cell r="G203">
            <v>0</v>
          </cell>
          <cell r="H203">
            <v>0</v>
          </cell>
          <cell r="I203">
            <v>24122000</v>
          </cell>
        </row>
        <row r="204">
          <cell r="A204">
            <v>82010510</v>
          </cell>
          <cell r="B204" t="str">
            <v/>
          </cell>
          <cell r="C204" t="str">
            <v>Pérdida Fiscal Año 2007</v>
          </cell>
          <cell r="D204" t="str">
            <v>5</v>
          </cell>
          <cell r="E204" t="str">
            <v>D</v>
          </cell>
          <cell r="F204">
            <v>2826000</v>
          </cell>
          <cell r="G204">
            <v>0</v>
          </cell>
          <cell r="H204">
            <v>0</v>
          </cell>
          <cell r="I204">
            <v>2826000</v>
          </cell>
        </row>
        <row r="205">
          <cell r="A205">
            <v>82010515</v>
          </cell>
          <cell r="B205" t="str">
            <v/>
          </cell>
          <cell r="C205" t="str">
            <v>Pérdida Fiscal Año 2008</v>
          </cell>
          <cell r="D205" t="str">
            <v>5</v>
          </cell>
          <cell r="E205" t="str">
            <v>D</v>
          </cell>
          <cell r="F205">
            <v>692000</v>
          </cell>
          <cell r="G205">
            <v>0</v>
          </cell>
          <cell r="H205">
            <v>0</v>
          </cell>
          <cell r="I205">
            <v>692000</v>
          </cell>
        </row>
        <row r="206">
          <cell r="A206">
            <v>82010599</v>
          </cell>
          <cell r="B206" t="str">
            <v/>
          </cell>
          <cell r="C206" t="str">
            <v>Ajustes Por Inflacion</v>
          </cell>
          <cell r="D206" t="str">
            <v>5</v>
          </cell>
          <cell r="E206" t="str">
            <v>D</v>
          </cell>
          <cell r="F206">
            <v>7811459</v>
          </cell>
          <cell r="G206">
            <v>1076911</v>
          </cell>
          <cell r="H206">
            <v>26742</v>
          </cell>
          <cell r="I206">
            <v>8861628</v>
          </cell>
        </row>
        <row r="207">
          <cell r="A207">
            <v>8210</v>
          </cell>
          <cell r="B207" t="str">
            <v/>
          </cell>
          <cell r="C207" t="str">
            <v>Renta Presuntiva por Compensar</v>
          </cell>
          <cell r="D207" t="str">
            <v>3</v>
          </cell>
          <cell r="E207" t="str">
            <v>M</v>
          </cell>
          <cell r="F207">
            <v>526100</v>
          </cell>
          <cell r="G207">
            <v>21801835</v>
          </cell>
          <cell r="H207">
            <v>0</v>
          </cell>
          <cell r="I207">
            <v>22327935</v>
          </cell>
        </row>
        <row r="208">
          <cell r="A208">
            <v>821003</v>
          </cell>
          <cell r="B208" t="str">
            <v/>
          </cell>
          <cell r="C208" t="str">
            <v>Renta Presuntiva por Compensar - Año 2009</v>
          </cell>
          <cell r="D208" t="str">
            <v>4</v>
          </cell>
          <cell r="E208" t="str">
            <v>M</v>
          </cell>
          <cell r="F208">
            <v>526100</v>
          </cell>
          <cell r="G208">
            <v>15993</v>
          </cell>
          <cell r="H208">
            <v>0</v>
          </cell>
          <cell r="I208">
            <v>542093</v>
          </cell>
        </row>
        <row r="209">
          <cell r="A209">
            <v>82100305</v>
          </cell>
          <cell r="B209" t="str">
            <v/>
          </cell>
          <cell r="C209" t="str">
            <v>Renta Presuntiva - Año 2009 - Vr.Histórico</v>
          </cell>
          <cell r="D209" t="str">
            <v>5</v>
          </cell>
          <cell r="E209" t="str">
            <v>D</v>
          </cell>
          <cell r="F209">
            <v>495919</v>
          </cell>
          <cell r="G209">
            <v>0</v>
          </cell>
          <cell r="H209">
            <v>0</v>
          </cell>
          <cell r="I209">
            <v>495919</v>
          </cell>
        </row>
        <row r="210">
          <cell r="A210">
            <v>82100310</v>
          </cell>
          <cell r="B210" t="str">
            <v/>
          </cell>
          <cell r="C210" t="str">
            <v>Renta Presuntiva - Año 2009 - Ajustes inflación</v>
          </cell>
          <cell r="D210" t="str">
            <v>5</v>
          </cell>
          <cell r="E210" t="str">
            <v>D</v>
          </cell>
          <cell r="F210">
            <v>30181</v>
          </cell>
          <cell r="G210">
            <v>15993</v>
          </cell>
          <cell r="H210">
            <v>0</v>
          </cell>
          <cell r="I210">
            <v>46174</v>
          </cell>
        </row>
        <row r="211">
          <cell r="A211">
            <v>821004</v>
          </cell>
          <cell r="B211" t="str">
            <v/>
          </cell>
          <cell r="C211" t="str">
            <v>Renta Presuntiva por Compensar - Año 2010</v>
          </cell>
          <cell r="D211" t="str">
            <v>4</v>
          </cell>
          <cell r="E211" t="str">
            <v>M</v>
          </cell>
          <cell r="F211">
            <v>0</v>
          </cell>
          <cell r="G211">
            <v>13959954</v>
          </cell>
          <cell r="H211">
            <v>0</v>
          </cell>
          <cell r="I211">
            <v>13959954</v>
          </cell>
        </row>
        <row r="212">
          <cell r="A212">
            <v>82100405</v>
          </cell>
          <cell r="B212" t="str">
            <v/>
          </cell>
          <cell r="C212" t="str">
            <v>Renta Presuntiva - Año 2010- Vr Histórico</v>
          </cell>
          <cell r="D212" t="str">
            <v>5</v>
          </cell>
          <cell r="E212" t="str">
            <v>D</v>
          </cell>
          <cell r="F212">
            <v>0</v>
          </cell>
          <cell r="G212">
            <v>13071000</v>
          </cell>
          <cell r="H212">
            <v>0</v>
          </cell>
          <cell r="I212">
            <v>13071000</v>
          </cell>
        </row>
        <row r="213">
          <cell r="A213">
            <v>82100410</v>
          </cell>
          <cell r="B213" t="str">
            <v/>
          </cell>
          <cell r="C213" t="str">
            <v>Renta Presuntiva - Año 2010- Ajustes Inflación</v>
          </cell>
          <cell r="D213" t="str">
            <v>5</v>
          </cell>
          <cell r="E213" t="str">
            <v>D</v>
          </cell>
          <cell r="F213">
            <v>0</v>
          </cell>
          <cell r="G213">
            <v>888954</v>
          </cell>
          <cell r="H213">
            <v>0</v>
          </cell>
          <cell r="I213">
            <v>888954</v>
          </cell>
        </row>
        <row r="214">
          <cell r="A214">
            <v>821005</v>
          </cell>
          <cell r="B214" t="str">
            <v/>
          </cell>
          <cell r="C214" t="str">
            <v>Renta Presuntiva por Compensar - Año 2011</v>
          </cell>
          <cell r="D214" t="str">
            <v>4</v>
          </cell>
          <cell r="E214" t="str">
            <v>M</v>
          </cell>
          <cell r="F214">
            <v>0</v>
          </cell>
          <cell r="G214">
            <v>7825888</v>
          </cell>
          <cell r="H214">
            <v>0</v>
          </cell>
          <cell r="I214">
            <v>7825888</v>
          </cell>
        </row>
        <row r="215">
          <cell r="A215">
            <v>82100505</v>
          </cell>
          <cell r="B215" t="str">
            <v/>
          </cell>
          <cell r="C215" t="str">
            <v>Renta Presuntiva - Año 2011 - Vr Histórico</v>
          </cell>
          <cell r="D215" t="str">
            <v>5</v>
          </cell>
          <cell r="E215" t="str">
            <v>D</v>
          </cell>
          <cell r="F215">
            <v>0</v>
          </cell>
          <cell r="G215">
            <v>7595000</v>
          </cell>
          <cell r="H215">
            <v>0</v>
          </cell>
          <cell r="I215">
            <v>7595000</v>
          </cell>
        </row>
        <row r="216">
          <cell r="A216">
            <v>82100510</v>
          </cell>
          <cell r="B216" t="str">
            <v/>
          </cell>
          <cell r="C216" t="str">
            <v>Renta Presuntiva - Año 2011 - Ajustes Inflación</v>
          </cell>
          <cell r="D216" t="str">
            <v>5</v>
          </cell>
          <cell r="E216" t="str">
            <v>D</v>
          </cell>
          <cell r="F216">
            <v>0</v>
          </cell>
          <cell r="G216">
            <v>230888</v>
          </cell>
          <cell r="H216">
            <v>0</v>
          </cell>
          <cell r="I216">
            <v>230888</v>
          </cell>
        </row>
        <row r="217">
          <cell r="A217">
            <v>83</v>
          </cell>
          <cell r="B217" t="str">
            <v/>
          </cell>
          <cell r="C217" t="str">
            <v>Deudoras de Control</v>
          </cell>
          <cell r="D217" t="str">
            <v>2</v>
          </cell>
          <cell r="E217" t="str">
            <v>M</v>
          </cell>
          <cell r="F217">
            <v>221303512</v>
          </cell>
          <cell r="G217">
            <v>0</v>
          </cell>
          <cell r="H217">
            <v>0</v>
          </cell>
          <cell r="I217">
            <v>221303512</v>
          </cell>
        </row>
        <row r="218">
          <cell r="A218">
            <v>8399</v>
          </cell>
          <cell r="B218" t="str">
            <v/>
          </cell>
          <cell r="C218" t="str">
            <v>Ajustes Por Inflacion Activos</v>
          </cell>
          <cell r="D218" t="str">
            <v>3</v>
          </cell>
          <cell r="E218" t="str">
            <v>M</v>
          </cell>
          <cell r="F218">
            <v>221303512</v>
          </cell>
          <cell r="G218">
            <v>0</v>
          </cell>
          <cell r="H218">
            <v>0</v>
          </cell>
          <cell r="I218">
            <v>221303512</v>
          </cell>
        </row>
        <row r="219">
          <cell r="A219">
            <v>839905</v>
          </cell>
          <cell r="B219" t="str">
            <v/>
          </cell>
          <cell r="C219" t="str">
            <v>Inversiones</v>
          </cell>
          <cell r="D219" t="str">
            <v>4</v>
          </cell>
          <cell r="E219" t="str">
            <v>D</v>
          </cell>
          <cell r="F219">
            <v>69076546</v>
          </cell>
          <cell r="G219">
            <v>0</v>
          </cell>
          <cell r="H219">
            <v>0</v>
          </cell>
          <cell r="I219">
            <v>69076546</v>
          </cell>
        </row>
        <row r="220">
          <cell r="A220">
            <v>839915</v>
          </cell>
          <cell r="B220" t="str">
            <v/>
          </cell>
          <cell r="C220" t="str">
            <v>Propiedades, Planta y Equipo</v>
          </cell>
          <cell r="D220" t="str">
            <v>4</v>
          </cell>
          <cell r="E220" t="str">
            <v>D</v>
          </cell>
          <cell r="F220">
            <v>149251485</v>
          </cell>
          <cell r="G220">
            <v>0</v>
          </cell>
          <cell r="H220">
            <v>0</v>
          </cell>
          <cell r="I220">
            <v>149251485</v>
          </cell>
        </row>
        <row r="221">
          <cell r="A221">
            <v>839995</v>
          </cell>
          <cell r="B221" t="str">
            <v/>
          </cell>
          <cell r="C221" t="str">
            <v>Otros Activos</v>
          </cell>
          <cell r="D221" t="str">
            <v>4</v>
          </cell>
          <cell r="E221" t="str">
            <v>D</v>
          </cell>
          <cell r="F221">
            <v>2975481</v>
          </cell>
          <cell r="G221">
            <v>0</v>
          </cell>
          <cell r="H221">
            <v>0</v>
          </cell>
          <cell r="I221">
            <v>2975481</v>
          </cell>
        </row>
        <row r="222">
          <cell r="A222">
            <v>85</v>
          </cell>
          <cell r="B222" t="str">
            <v/>
          </cell>
          <cell r="C222" t="str">
            <v>Deudoras Fiscales por Contra (CR)</v>
          </cell>
          <cell r="D222" t="str">
            <v>2</v>
          </cell>
          <cell r="E222" t="str">
            <v>M</v>
          </cell>
          <cell r="F222">
            <v>35977559</v>
          </cell>
          <cell r="G222">
            <v>26742</v>
          </cell>
          <cell r="H222">
            <v>22878746</v>
          </cell>
          <cell r="I222">
            <v>58829563</v>
          </cell>
        </row>
        <row r="223">
          <cell r="A223">
            <v>8501</v>
          </cell>
          <cell r="B223" t="str">
            <v/>
          </cell>
          <cell r="C223" t="str">
            <v>Deudoras Fiscales por Contra</v>
          </cell>
          <cell r="D223" t="str">
            <v>3</v>
          </cell>
          <cell r="E223" t="str">
            <v>M</v>
          </cell>
          <cell r="F223">
            <v>35977559</v>
          </cell>
          <cell r="G223">
            <v>26742</v>
          </cell>
          <cell r="H223">
            <v>22878746</v>
          </cell>
          <cell r="I223">
            <v>58829563</v>
          </cell>
        </row>
        <row r="224">
          <cell r="A224">
            <v>850105</v>
          </cell>
          <cell r="B224" t="str">
            <v/>
          </cell>
          <cell r="C224" t="str">
            <v>Deudoras Fiscales por Contra</v>
          </cell>
          <cell r="D224" t="str">
            <v>4</v>
          </cell>
          <cell r="E224" t="str">
            <v>D</v>
          </cell>
          <cell r="F224">
            <v>28135919</v>
          </cell>
          <cell r="G224">
            <v>0</v>
          </cell>
          <cell r="H224">
            <v>20666000</v>
          </cell>
          <cell r="I224">
            <v>48801919</v>
          </cell>
        </row>
        <row r="225">
          <cell r="A225">
            <v>850199</v>
          </cell>
          <cell r="B225" t="str">
            <v/>
          </cell>
          <cell r="C225" t="str">
            <v>Ajustes por Inflacion</v>
          </cell>
          <cell r="D225" t="str">
            <v>4</v>
          </cell>
          <cell r="E225" t="str">
            <v>D</v>
          </cell>
          <cell r="F225">
            <v>7841640</v>
          </cell>
          <cell r="G225">
            <v>26742</v>
          </cell>
          <cell r="H225">
            <v>2212746</v>
          </cell>
          <cell r="I225">
            <v>10027644</v>
          </cell>
        </row>
        <row r="226">
          <cell r="A226">
            <v>86</v>
          </cell>
          <cell r="B226" t="str">
            <v/>
          </cell>
          <cell r="C226" t="str">
            <v>Deudoras De Control por Contra (CR)</v>
          </cell>
          <cell r="D226" t="str">
            <v>2</v>
          </cell>
          <cell r="E226" t="str">
            <v>M</v>
          </cell>
          <cell r="F226">
            <v>221303512</v>
          </cell>
          <cell r="G226">
            <v>0</v>
          </cell>
          <cell r="H226">
            <v>0</v>
          </cell>
          <cell r="I226">
            <v>221303512</v>
          </cell>
        </row>
        <row r="227">
          <cell r="A227">
            <v>8699</v>
          </cell>
          <cell r="B227" t="str">
            <v/>
          </cell>
          <cell r="C227" t="str">
            <v>Ajustes por Inflacion Activos</v>
          </cell>
          <cell r="D227" t="str">
            <v>3</v>
          </cell>
          <cell r="E227" t="str">
            <v>D</v>
          </cell>
          <cell r="F227">
            <v>221303512</v>
          </cell>
          <cell r="G227">
            <v>0</v>
          </cell>
          <cell r="H227">
            <v>0</v>
          </cell>
          <cell r="I227">
            <v>221303512</v>
          </cell>
        </row>
        <row r="228">
          <cell r="A228">
            <v>93</v>
          </cell>
          <cell r="B228" t="str">
            <v/>
          </cell>
          <cell r="C228" t="str">
            <v>Acreedoras de Control</v>
          </cell>
          <cell r="D228" t="str">
            <v>2</v>
          </cell>
          <cell r="E228" t="str">
            <v>M</v>
          </cell>
          <cell r="F228">
            <v>255760472</v>
          </cell>
          <cell r="G228">
            <v>0</v>
          </cell>
          <cell r="H228">
            <v>0</v>
          </cell>
          <cell r="I228">
            <v>255760472</v>
          </cell>
        </row>
        <row r="229">
          <cell r="A229">
            <v>9399</v>
          </cell>
          <cell r="B229" t="str">
            <v/>
          </cell>
          <cell r="C229" t="str">
            <v>Ajustes por Inflacion Patrimonio</v>
          </cell>
          <cell r="D229" t="str">
            <v>3</v>
          </cell>
          <cell r="E229" t="str">
            <v>M</v>
          </cell>
          <cell r="F229">
            <v>255760472</v>
          </cell>
          <cell r="G229">
            <v>0</v>
          </cell>
          <cell r="H229">
            <v>0</v>
          </cell>
          <cell r="I229">
            <v>255760472</v>
          </cell>
        </row>
        <row r="230">
          <cell r="A230">
            <v>939905</v>
          </cell>
          <cell r="B230" t="str">
            <v/>
          </cell>
          <cell r="C230" t="str">
            <v>Capital Social</v>
          </cell>
          <cell r="D230" t="str">
            <v>4</v>
          </cell>
          <cell r="E230" t="str">
            <v>D</v>
          </cell>
          <cell r="F230">
            <v>165505310</v>
          </cell>
          <cell r="G230">
            <v>0</v>
          </cell>
          <cell r="H230">
            <v>0</v>
          </cell>
          <cell r="I230">
            <v>165505310</v>
          </cell>
        </row>
        <row r="231">
          <cell r="A231">
            <v>939910</v>
          </cell>
          <cell r="B231" t="str">
            <v/>
          </cell>
          <cell r="C231" t="str">
            <v>Superavit de Capital</v>
          </cell>
          <cell r="D231" t="str">
            <v>4</v>
          </cell>
          <cell r="E231" t="str">
            <v>D</v>
          </cell>
          <cell r="F231">
            <v>38005690</v>
          </cell>
          <cell r="G231">
            <v>0</v>
          </cell>
          <cell r="H231">
            <v>0</v>
          </cell>
          <cell r="I231">
            <v>38005690</v>
          </cell>
        </row>
        <row r="232">
          <cell r="A232">
            <v>939915</v>
          </cell>
          <cell r="B232" t="str">
            <v/>
          </cell>
          <cell r="C232" t="str">
            <v>Reservas</v>
          </cell>
          <cell r="D232" t="str">
            <v>4</v>
          </cell>
          <cell r="E232" t="str">
            <v>D</v>
          </cell>
          <cell r="F232">
            <v>6897776</v>
          </cell>
          <cell r="G232">
            <v>0</v>
          </cell>
          <cell r="H232">
            <v>0</v>
          </cell>
          <cell r="I232">
            <v>6897776</v>
          </cell>
        </row>
        <row r="233">
          <cell r="A233">
            <v>939930</v>
          </cell>
          <cell r="B233" t="str">
            <v/>
          </cell>
          <cell r="C233" t="str">
            <v>Resultados de Ejercicios Anteriores</v>
          </cell>
          <cell r="D233" t="str">
            <v>4</v>
          </cell>
          <cell r="E233" t="str">
            <v>D</v>
          </cell>
          <cell r="F233">
            <v>45351696</v>
          </cell>
          <cell r="G233">
            <v>0</v>
          </cell>
          <cell r="H233">
            <v>0</v>
          </cell>
          <cell r="I233">
            <v>45351696</v>
          </cell>
        </row>
        <row r="234">
          <cell r="A234">
            <v>96</v>
          </cell>
          <cell r="B234" t="str">
            <v/>
          </cell>
          <cell r="C234" t="str">
            <v>Acreedoras de Control por Contra (DB)</v>
          </cell>
          <cell r="D234" t="str">
            <v>2</v>
          </cell>
          <cell r="E234" t="str">
            <v>M</v>
          </cell>
          <cell r="F234">
            <v>255760472</v>
          </cell>
          <cell r="G234">
            <v>0</v>
          </cell>
          <cell r="H234">
            <v>0</v>
          </cell>
          <cell r="I234">
            <v>255760472</v>
          </cell>
        </row>
        <row r="235">
          <cell r="A235">
            <v>9699</v>
          </cell>
          <cell r="B235" t="str">
            <v/>
          </cell>
          <cell r="C235" t="str">
            <v>Ajustes por Inflacion Patrimonio</v>
          </cell>
          <cell r="D235" t="str">
            <v>3</v>
          </cell>
          <cell r="E235" t="str">
            <v>D</v>
          </cell>
          <cell r="F235">
            <v>255760472</v>
          </cell>
          <cell r="G235">
            <v>0</v>
          </cell>
          <cell r="H235">
            <v>0</v>
          </cell>
          <cell r="I235">
            <v>255760472</v>
          </cell>
        </row>
      </sheetData>
      <sheetData sheetId="1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Básicos"/>
      <sheetName val="Formulario"/>
      <sheetName val="tabla impto 2005"/>
      <sheetName val="Anticipo al 2006"/>
      <sheetName val="DATA SHEET"/>
    </sheetNames>
    <sheetDataSet>
      <sheetData sheetId="0"/>
      <sheetData sheetId="1"/>
      <sheetData sheetId="2"/>
      <sheetData sheetId="3">
        <row r="3">
          <cell r="G3">
            <v>1</v>
          </cell>
          <cell r="H3">
            <v>0</v>
          </cell>
        </row>
        <row r="4">
          <cell r="G4">
            <v>2</v>
          </cell>
          <cell r="H4">
            <v>0</v>
          </cell>
        </row>
        <row r="6">
          <cell r="G6">
            <v>3</v>
          </cell>
          <cell r="H6">
            <v>0</v>
          </cell>
        </row>
      </sheetData>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S SUMMARY MOIS "/>
      <sheetName val="AAS SUMMARY SECTION "/>
      <sheetName val="AAS SUMMARY SECTION (2)"/>
      <sheetName val="ADM"/>
      <sheetName val="ZZADM"/>
      <sheetName val="MKTG"/>
      <sheetName val="CLECOM"/>
      <sheetName val="CLEPROJ"/>
      <sheetName val="CODIR"/>
      <sheetName val="CONSOIE"/>
      <sheetName val="IE"/>
      <sheetName val="IEINA"/>
      <sheetName val="IEINB"/>
      <sheetName val="IEINC"/>
      <sheetName val="IEIND"/>
      <sheetName val="II"/>
      <sheetName val="MAEDI"/>
      <sheetName val="MASIG"/>
      <sheetName val="MATZA"/>
      <sheetName val="SUHOTD"/>
      <sheetName val="SUHOTP"/>
      <sheetName val="SUSYS"/>
      <sheetName val="TOLAS"/>
      <sheetName val="ABEL"/>
      <sheetName val="LOAN"/>
      <sheetName val="ADONIX"/>
      <sheetName val="A-COMPA"/>
      <sheetName val="A-COMLY"/>
      <sheetName val="A-IMCOM"/>
      <sheetName val="A-DIST"/>
      <sheetName val="A-ENTPA"/>
      <sheetName val="A-ENTLY"/>
      <sheetName val="A-PROJ"/>
      <sheetName val="A-IMMO"/>
      <sheetName val="A-IMRD"/>
      <sheetName val="A-SUHOTA"/>
      <sheetName val="A-IMSUP"/>
      <sheetName val="A-MAABEL"/>
      <sheetName val="A-ADML"/>
      <sheetName val="A-ADMP"/>
      <sheetName val="A-ALL"/>
      <sheetName val="A-ESP"/>
      <sheetName val="A-LOGAN"/>
      <sheetName val="A-MEX"/>
      <sheetName val="Marketing detail"/>
      <sheetName val="Consulting fees detail"/>
      <sheetName val="Taxes detail"/>
      <sheetName val="Facilities detail"/>
      <sheetName val="Communication detail"/>
      <sheetName val="Other ext ch detail"/>
      <sheetName val="Modèle"/>
      <sheetName val="Natures"/>
      <sheetName val="Sections"/>
      <sheetName val="Paramètres"/>
      <sheetName val="2004 an Rev"/>
      <sheetName val="2004 BG AAS"/>
      <sheetName val="2004 09 BG ABEL"/>
      <sheetName val="No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row r="4">
          <cell r="B4">
            <v>0.01</v>
          </cell>
        </row>
      </sheetData>
      <sheetData sheetId="54" refreshError="1"/>
      <sheetData sheetId="55" refreshError="1"/>
      <sheetData sheetId="56" refreshError="1"/>
      <sheetData sheetId="5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ARÁTULA"/>
      <sheetName val="B-MENU"/>
      <sheetName val="C-INSTRUCCIONES"/>
      <sheetName val="1A- DATOS INICIALES"/>
      <sheetName val="1B- BALANCE"/>
      <sheetName val="2 DECLARACION"/>
      <sheetName val="3A CONTROLES"/>
      <sheetName val="3B-RESUMEN"/>
      <sheetName val="4 CÁLCULOS PRESUNT-ANTICIP."/>
      <sheetName val="5 CAMARA"/>
      <sheetName val="6 IMPTO PATRIMONIO"/>
      <sheetName val="7 SOCIOS O ACCIONISTAS"/>
      <sheetName val="8 Vrs. ABSOLUTOS"/>
    </sheetNames>
    <sheetDataSet>
      <sheetData sheetId="0"/>
      <sheetData sheetId="1"/>
      <sheetData sheetId="2"/>
      <sheetData sheetId="3" refreshError="1">
        <row r="75">
          <cell r="C75">
            <v>0</v>
          </cell>
        </row>
        <row r="112">
          <cell r="E112">
            <v>0</v>
          </cell>
        </row>
        <row r="115">
          <cell r="E115">
            <v>0</v>
          </cell>
        </row>
        <row r="116">
          <cell r="E116">
            <v>0</v>
          </cell>
        </row>
      </sheetData>
      <sheetData sheetId="4"/>
      <sheetData sheetId="5"/>
      <sheetData sheetId="6"/>
      <sheetData sheetId="7"/>
      <sheetData sheetId="8" refreshError="1">
        <row r="45">
          <cell r="D45">
            <v>0</v>
          </cell>
        </row>
      </sheetData>
      <sheetData sheetId="9"/>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gets"/>
      <sheetName val="Expenses by Concept"/>
      <sheetName val="P&amp;L"/>
      <sheetName val="Cash-flow"/>
      <sheetName val="VAT"/>
      <sheetName val="A Payable"/>
      <sheetName val="S&amp;W"/>
      <sheetName val="Investment"/>
      <sheetName val="Account Receivable"/>
      <sheetName val="Deferred Revenue"/>
      <sheetName val="Income Tax"/>
      <sheetName val="Assumptions"/>
    </sheetNames>
    <sheetDataSet>
      <sheetData sheetId="0" refreshError="1">
        <row r="47">
          <cell r="C47">
            <v>1</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heet3"/>
      <sheetName val="BUDGET 01"/>
      <sheetName val="Sheet1"/>
      <sheetName val="Input"/>
      <sheetName val="Output"/>
      <sheetName val="Claves de reparto"/>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 By Concept r&amp;d"/>
      <sheetName val="Exp. By Funct"/>
      <sheetName val="Exp. By Concept"/>
      <sheetName val="HC By Funct"/>
      <sheetName val="Run Rate"/>
      <sheetName val="HC Goingc"/>
      <sheetName val="Opex"/>
      <sheetName val="b_UP LOBS"/>
      <sheetName val="buc up cocte by concept"/>
      <sheetName val="buck up run rate lob"/>
    </sheetNames>
    <sheetDataSet>
      <sheetData sheetId="0" refreshError="1"/>
      <sheetData sheetId="1" refreshError="1"/>
      <sheetData sheetId="2" refreshError="1"/>
      <sheetData sheetId="3" refreshError="1"/>
      <sheetData sheetId="4" refreshError="1"/>
      <sheetData sheetId="5" refreshError="1"/>
      <sheetData sheetId="6" refreshError="1">
        <row r="4">
          <cell r="B4" t="str">
            <v>SALARY &amp; WELFARE</v>
          </cell>
          <cell r="C4">
            <v>414495.19</v>
          </cell>
          <cell r="D4">
            <v>29140.47</v>
          </cell>
          <cell r="F4">
            <v>443635.66000000003</v>
          </cell>
          <cell r="G4">
            <v>487517.64639555768</v>
          </cell>
          <cell r="H4">
            <v>37155.921516307812</v>
          </cell>
          <cell r="J4">
            <v>524673.56791186554</v>
          </cell>
          <cell r="K4">
            <v>0.85021576770513585</v>
          </cell>
          <cell r="L4">
            <v>0.78427525979163748</v>
          </cell>
          <cell r="M4" t="str">
            <v/>
          </cell>
          <cell r="N4">
            <v>0.84554604449698856</v>
          </cell>
          <cell r="O4">
            <v>621742.78500000003</v>
          </cell>
          <cell r="P4">
            <v>43710.705000000002</v>
          </cell>
          <cell r="Q4">
            <v>0</v>
          </cell>
          <cell r="R4">
            <v>665453.49</v>
          </cell>
          <cell r="S4">
            <v>-134225.13860444236</v>
          </cell>
          <cell r="T4">
            <v>-6554.7834836921902</v>
          </cell>
          <cell r="U4">
            <v>0</v>
          </cell>
          <cell r="V4">
            <v>-140779.92208813454</v>
          </cell>
        </row>
        <row r="5">
          <cell r="B5" t="str">
            <v>SUBCONTRACTORS</v>
          </cell>
          <cell r="F5">
            <v>0</v>
          </cell>
          <cell r="J5">
            <v>0</v>
          </cell>
          <cell r="K5" t="str">
            <v/>
          </cell>
          <cell r="L5" t="str">
            <v/>
          </cell>
          <cell r="M5" t="str">
            <v/>
          </cell>
          <cell r="N5" t="str">
            <v/>
          </cell>
          <cell r="O5">
            <v>0</v>
          </cell>
          <cell r="P5">
            <v>0</v>
          </cell>
          <cell r="Q5">
            <v>0</v>
          </cell>
          <cell r="R5">
            <v>0</v>
          </cell>
          <cell r="S5">
            <v>0</v>
          </cell>
          <cell r="T5">
            <v>0</v>
          </cell>
          <cell r="U5">
            <v>0</v>
          </cell>
          <cell r="V5">
            <v>0</v>
          </cell>
        </row>
        <row r="6">
          <cell r="B6" t="str">
            <v>AGENT FEES</v>
          </cell>
          <cell r="C6">
            <v>21.29</v>
          </cell>
          <cell r="F6">
            <v>21.29</v>
          </cell>
          <cell r="G6">
            <v>248780.00000000003</v>
          </cell>
          <cell r="J6">
            <v>248780.00000000003</v>
          </cell>
          <cell r="K6">
            <v>8.5577618779644654E-5</v>
          </cell>
          <cell r="L6" t="str">
            <v/>
          </cell>
          <cell r="M6" t="str">
            <v/>
          </cell>
          <cell r="N6">
            <v>8.5577618779644654E-5</v>
          </cell>
          <cell r="O6">
            <v>31.934999999999999</v>
          </cell>
          <cell r="P6">
            <v>0</v>
          </cell>
          <cell r="Q6">
            <v>0</v>
          </cell>
          <cell r="R6">
            <v>31.934999999999999</v>
          </cell>
          <cell r="S6">
            <v>248748.06500000003</v>
          </cell>
          <cell r="T6">
            <v>0</v>
          </cell>
          <cell r="U6">
            <v>0</v>
          </cell>
          <cell r="V6">
            <v>248748.06500000003</v>
          </cell>
        </row>
        <row r="7">
          <cell r="B7" t="str">
            <v>TRAVELING</v>
          </cell>
          <cell r="C7">
            <v>37945.39</v>
          </cell>
          <cell r="D7">
            <v>1823.93</v>
          </cell>
          <cell r="F7">
            <v>39769.32</v>
          </cell>
          <cell r="G7">
            <v>39328.985702479338</v>
          </cell>
          <cell r="H7">
            <v>2922.0119999999997</v>
          </cell>
          <cell r="J7">
            <v>42250.997702479341</v>
          </cell>
          <cell r="K7">
            <v>0.96481994951646777</v>
          </cell>
          <cell r="L7">
            <v>0.6242034598078311</v>
          </cell>
          <cell r="M7" t="str">
            <v/>
          </cell>
          <cell r="N7">
            <v>0.94126345323358573</v>
          </cell>
          <cell r="O7">
            <v>56918.084999999999</v>
          </cell>
          <cell r="P7">
            <v>2735.895</v>
          </cell>
          <cell r="Q7">
            <v>0</v>
          </cell>
          <cell r="R7">
            <v>59653.979999999996</v>
          </cell>
          <cell r="S7">
            <v>-17589.099297520661</v>
          </cell>
          <cell r="T7">
            <v>186.11699999999973</v>
          </cell>
          <cell r="U7">
            <v>0</v>
          </cell>
          <cell r="V7">
            <v>-17402.982297520663</v>
          </cell>
        </row>
        <row r="8">
          <cell r="B8" t="str">
            <v>CONSULTING</v>
          </cell>
          <cell r="F8">
            <v>0</v>
          </cell>
          <cell r="G8">
            <v>7254.1600000000008</v>
          </cell>
          <cell r="H8">
            <v>-116.78</v>
          </cell>
          <cell r="J8">
            <v>7137.380000000001</v>
          </cell>
          <cell r="K8">
            <v>0</v>
          </cell>
          <cell r="L8" t="str">
            <v/>
          </cell>
          <cell r="M8" t="str">
            <v/>
          </cell>
          <cell r="N8">
            <v>0</v>
          </cell>
          <cell r="O8">
            <v>0</v>
          </cell>
          <cell r="P8">
            <v>0</v>
          </cell>
          <cell r="Q8">
            <v>0</v>
          </cell>
          <cell r="R8">
            <v>0</v>
          </cell>
          <cell r="S8">
            <v>7254.1600000000008</v>
          </cell>
          <cell r="T8">
            <v>-116.78</v>
          </cell>
          <cell r="U8">
            <v>0</v>
          </cell>
          <cell r="V8">
            <v>7137.380000000001</v>
          </cell>
        </row>
        <row r="9">
          <cell r="B9" t="str">
            <v>MARKETING EXPENSES</v>
          </cell>
          <cell r="C9">
            <v>993.05</v>
          </cell>
          <cell r="D9">
            <v>48476.07</v>
          </cell>
          <cell r="F9">
            <v>49469.120000000003</v>
          </cell>
          <cell r="H9">
            <v>69205.582352941172</v>
          </cell>
          <cell r="J9">
            <v>69205.582352941172</v>
          </cell>
          <cell r="K9" t="str">
            <v/>
          </cell>
          <cell r="L9">
            <v>0.70046473639622242</v>
          </cell>
          <cell r="M9" t="str">
            <v/>
          </cell>
          <cell r="N9">
            <v>0.71481401236843445</v>
          </cell>
          <cell r="O9">
            <v>1489.5749999999998</v>
          </cell>
          <cell r="P9">
            <v>72714.104999999996</v>
          </cell>
          <cell r="Q9">
            <v>0</v>
          </cell>
          <cell r="R9">
            <v>74203.679999999993</v>
          </cell>
          <cell r="S9">
            <v>-1489.5749999999998</v>
          </cell>
          <cell r="T9">
            <v>-3508.5226470588241</v>
          </cell>
          <cell r="U9">
            <v>0</v>
          </cell>
          <cell r="V9">
            <v>-4998.0976470588239</v>
          </cell>
        </row>
        <row r="10">
          <cell r="B10" t="str">
            <v>BAD DEBT PROVISION</v>
          </cell>
          <cell r="C10">
            <v>7810.34</v>
          </cell>
          <cell r="F10">
            <v>7810.34</v>
          </cell>
          <cell r="G10">
            <v>78810</v>
          </cell>
          <cell r="J10">
            <v>78810</v>
          </cell>
          <cell r="K10">
            <v>9.910341327242736E-2</v>
          </cell>
          <cell r="L10" t="str">
            <v/>
          </cell>
          <cell r="M10" t="str">
            <v/>
          </cell>
          <cell r="N10">
            <v>9.910341327242736E-2</v>
          </cell>
          <cell r="O10">
            <v>11715.51</v>
          </cell>
          <cell r="P10">
            <v>0</v>
          </cell>
          <cell r="Q10">
            <v>0</v>
          </cell>
          <cell r="R10">
            <v>11715.51</v>
          </cell>
          <cell r="S10">
            <v>67094.490000000005</v>
          </cell>
          <cell r="T10">
            <v>0</v>
          </cell>
          <cell r="U10">
            <v>0</v>
          </cell>
          <cell r="V10">
            <v>67094.490000000005</v>
          </cell>
        </row>
        <row r="11">
          <cell r="B11" t="str">
            <v>OTHER PLAN</v>
          </cell>
          <cell r="C11">
            <v>8294.7900000000009</v>
          </cell>
          <cell r="D11">
            <v>2187.84</v>
          </cell>
          <cell r="F11">
            <v>10482.630000000001</v>
          </cell>
          <cell r="G11">
            <v>4501.9016528925622</v>
          </cell>
          <cell r="H11">
            <v>2631.6179999999995</v>
          </cell>
          <cell r="J11">
            <v>7133.5196528925617</v>
          </cell>
          <cell r="K11">
            <v>1.8425080420560569</v>
          </cell>
          <cell r="L11">
            <v>0.83136686251576053</v>
          </cell>
          <cell r="M11" t="str">
            <v/>
          </cell>
          <cell r="N11">
            <v>1.4694891876760181</v>
          </cell>
          <cell r="O11">
            <v>12442.185000000001</v>
          </cell>
          <cell r="P11">
            <v>3281.76</v>
          </cell>
          <cell r="Q11">
            <v>0</v>
          </cell>
          <cell r="R11">
            <v>15723.945000000002</v>
          </cell>
          <cell r="S11">
            <v>-7940.2833471074391</v>
          </cell>
          <cell r="T11">
            <v>-650.14200000000073</v>
          </cell>
          <cell r="U11">
            <v>0</v>
          </cell>
          <cell r="V11">
            <v>-8590.4253471074408</v>
          </cell>
        </row>
        <row r="12">
          <cell r="B12" t="str">
            <v>GENERAL EXPENSES</v>
          </cell>
          <cell r="C12">
            <v>72251.479999999923</v>
          </cell>
          <cell r="D12">
            <v>6009.89</v>
          </cell>
          <cell r="F12">
            <v>78261.369999999923</v>
          </cell>
          <cell r="G12">
            <v>93577.109008264466</v>
          </cell>
          <cell r="H12">
            <v>15045.795000000004</v>
          </cell>
          <cell r="J12">
            <v>108622.90400826446</v>
          </cell>
          <cell r="K12">
            <v>0.77210634914591003</v>
          </cell>
          <cell r="L12">
            <v>0.39943984349115474</v>
          </cell>
          <cell r="M12" t="str">
            <v/>
          </cell>
          <cell r="N12">
            <v>0.72048681366542622</v>
          </cell>
          <cell r="O12">
            <v>108377.21999999988</v>
          </cell>
          <cell r="P12">
            <v>9014.8350000000009</v>
          </cell>
          <cell r="Q12">
            <v>0</v>
          </cell>
          <cell r="R12">
            <v>117392.05499999989</v>
          </cell>
          <cell r="S12">
            <v>-14800.110991735419</v>
          </cell>
          <cell r="T12">
            <v>6030.9600000000028</v>
          </cell>
          <cell r="U12">
            <v>0</v>
          </cell>
          <cell r="V12">
            <v>-8769.150991735416</v>
          </cell>
        </row>
        <row r="13">
          <cell r="C13">
            <v>541811.52999999991</v>
          </cell>
          <cell r="D13">
            <v>87638.2</v>
          </cell>
          <cell r="E13">
            <v>0</v>
          </cell>
          <cell r="F13">
            <v>629449.72999999986</v>
          </cell>
          <cell r="G13">
            <v>959769.80275919416</v>
          </cell>
          <cell r="H13">
            <v>126844.14886924898</v>
          </cell>
          <cell r="I13">
            <v>0</v>
          </cell>
          <cell r="J13">
            <v>1086613.9516284431</v>
          </cell>
          <cell r="K13">
            <v>0.56452237655568349</v>
          </cell>
          <cell r="L13">
            <v>0.69091243688613102</v>
          </cell>
          <cell r="M13" t="str">
            <v/>
          </cell>
          <cell r="N13">
            <v>0.57927631893247955</v>
          </cell>
          <cell r="O13">
            <v>812717.29499999993</v>
          </cell>
          <cell r="P13">
            <v>131457.29999999999</v>
          </cell>
          <cell r="Q13">
            <v>0</v>
          </cell>
          <cell r="R13">
            <v>944174.59499999997</v>
          </cell>
          <cell r="S13">
            <v>147052.50775919415</v>
          </cell>
          <cell r="T13">
            <v>-4613.1511307510118</v>
          </cell>
          <cell r="U13">
            <v>0</v>
          </cell>
          <cell r="V13">
            <v>142439.35662844314</v>
          </cell>
        </row>
        <row r="14">
          <cell r="B14" t="str">
            <v>SALARY &amp; WELFARE</v>
          </cell>
          <cell r="C14">
            <v>18123.189999999999</v>
          </cell>
          <cell r="E14">
            <v>3119.2</v>
          </cell>
          <cell r="F14">
            <v>21242.39</v>
          </cell>
          <cell r="G14">
            <v>30733.597339526001</v>
          </cell>
          <cell r="H14">
            <v>0</v>
          </cell>
          <cell r="I14">
            <v>5366.1596403108761</v>
          </cell>
          <cell r="J14">
            <v>36099.756979836879</v>
          </cell>
          <cell r="K14">
            <v>0.58968658305066179</v>
          </cell>
          <cell r="L14" t="str">
            <v/>
          </cell>
          <cell r="M14">
            <v>0.58127230814536412</v>
          </cell>
          <cell r="N14">
            <v>0.58843581722349825</v>
          </cell>
          <cell r="O14">
            <v>27184.784999999996</v>
          </cell>
          <cell r="P14">
            <v>0</v>
          </cell>
          <cell r="Q14">
            <v>4678.7999999999993</v>
          </cell>
          <cell r="R14">
            <v>31863.584999999995</v>
          </cell>
          <cell r="S14">
            <v>3548.8123395260045</v>
          </cell>
          <cell r="T14">
            <v>0</v>
          </cell>
          <cell r="U14">
            <v>687.35964031087678</v>
          </cell>
          <cell r="V14">
            <v>4236.1719798368813</v>
          </cell>
        </row>
        <row r="15">
          <cell r="B15" t="str">
            <v>SUBCONTRACTORS</v>
          </cell>
          <cell r="C15">
            <v>0</v>
          </cell>
          <cell r="F15">
            <v>0</v>
          </cell>
          <cell r="J15">
            <v>0</v>
          </cell>
          <cell r="K15" t="str">
            <v/>
          </cell>
          <cell r="L15" t="str">
            <v/>
          </cell>
          <cell r="M15" t="str">
            <v/>
          </cell>
          <cell r="N15" t="str">
            <v/>
          </cell>
          <cell r="O15">
            <v>0</v>
          </cell>
          <cell r="P15">
            <v>0</v>
          </cell>
          <cell r="Q15">
            <v>0</v>
          </cell>
          <cell r="R15">
            <v>0</v>
          </cell>
          <cell r="S15">
            <v>0</v>
          </cell>
          <cell r="T15">
            <v>0</v>
          </cell>
          <cell r="U15">
            <v>0</v>
          </cell>
          <cell r="V15">
            <v>0</v>
          </cell>
        </row>
        <row r="16">
          <cell r="B16" t="str">
            <v>AGENT FEES</v>
          </cell>
          <cell r="F16">
            <v>0</v>
          </cell>
          <cell r="G16">
            <v>38290.000000000007</v>
          </cell>
          <cell r="J16">
            <v>38290.000000000007</v>
          </cell>
          <cell r="K16">
            <v>0</v>
          </cell>
          <cell r="L16" t="str">
            <v/>
          </cell>
          <cell r="M16" t="str">
            <v/>
          </cell>
          <cell r="N16">
            <v>0</v>
          </cell>
          <cell r="O16">
            <v>0</v>
          </cell>
          <cell r="P16">
            <v>0</v>
          </cell>
          <cell r="Q16">
            <v>0</v>
          </cell>
          <cell r="R16">
            <v>0</v>
          </cell>
          <cell r="S16">
            <v>38290.000000000007</v>
          </cell>
          <cell r="T16">
            <v>0</v>
          </cell>
          <cell r="U16">
            <v>0</v>
          </cell>
          <cell r="V16">
            <v>38290.000000000007</v>
          </cell>
        </row>
        <row r="17">
          <cell r="B17" t="str">
            <v>TRAVELING</v>
          </cell>
          <cell r="C17">
            <v>6006.25</v>
          </cell>
          <cell r="F17">
            <v>6006.25</v>
          </cell>
          <cell r="G17">
            <v>1506.6120000000001</v>
          </cell>
          <cell r="H17">
            <v>0</v>
          </cell>
          <cell r="I17">
            <v>80.234999999999999</v>
          </cell>
          <cell r="J17">
            <v>1586.847</v>
          </cell>
          <cell r="K17">
            <v>3.9865937613665627</v>
          </cell>
          <cell r="L17" t="str">
            <v/>
          </cell>
          <cell r="M17">
            <v>0</v>
          </cell>
          <cell r="N17">
            <v>3.7850214923051815</v>
          </cell>
          <cell r="O17">
            <v>9009.375</v>
          </cell>
          <cell r="P17">
            <v>0</v>
          </cell>
          <cell r="Q17">
            <v>0</v>
          </cell>
          <cell r="R17">
            <v>9009.375</v>
          </cell>
          <cell r="S17">
            <v>-7502.7629999999999</v>
          </cell>
          <cell r="T17">
            <v>0</v>
          </cell>
          <cell r="U17">
            <v>80.234999999999999</v>
          </cell>
          <cell r="V17">
            <v>-7422.5280000000002</v>
          </cell>
        </row>
        <row r="18">
          <cell r="B18" t="str">
            <v>CONSULTING</v>
          </cell>
          <cell r="C18">
            <v>20476.96</v>
          </cell>
          <cell r="F18">
            <v>20476.96</v>
          </cell>
          <cell r="G18">
            <v>13944.099999999999</v>
          </cell>
          <cell r="H18">
            <v>0</v>
          </cell>
          <cell r="I18">
            <v>1785.68</v>
          </cell>
          <cell r="J18">
            <v>15729.779999999999</v>
          </cell>
          <cell r="K18">
            <v>1.4685035247882618</v>
          </cell>
          <cell r="L18" t="str">
            <v/>
          </cell>
          <cell r="M18">
            <v>0</v>
          </cell>
          <cell r="N18">
            <v>1.3017957021649382</v>
          </cell>
          <cell r="O18">
            <v>30715.439999999999</v>
          </cell>
          <cell r="P18">
            <v>0</v>
          </cell>
          <cell r="Q18">
            <v>0</v>
          </cell>
          <cell r="R18">
            <v>30715.439999999999</v>
          </cell>
          <cell r="S18">
            <v>-16771.34</v>
          </cell>
          <cell r="T18">
            <v>0</v>
          </cell>
          <cell r="U18">
            <v>1785.68</v>
          </cell>
          <cell r="V18">
            <v>-14985.66</v>
          </cell>
        </row>
        <row r="19">
          <cell r="B19" t="str">
            <v>MARKETING EXPENSES</v>
          </cell>
          <cell r="C19">
            <v>5657.32</v>
          </cell>
          <cell r="F19">
            <v>5657.32</v>
          </cell>
          <cell r="H19">
            <v>0</v>
          </cell>
          <cell r="J19">
            <v>0</v>
          </cell>
          <cell r="K19" t="str">
            <v/>
          </cell>
          <cell r="L19" t="str">
            <v/>
          </cell>
          <cell r="M19" t="str">
            <v/>
          </cell>
          <cell r="N19" t="str">
            <v/>
          </cell>
          <cell r="O19">
            <v>8485.98</v>
          </cell>
          <cell r="P19">
            <v>0</v>
          </cell>
          <cell r="Q19">
            <v>0</v>
          </cell>
          <cell r="R19">
            <v>8485.98</v>
          </cell>
          <cell r="S19">
            <v>-8485.98</v>
          </cell>
          <cell r="T19">
            <v>0</v>
          </cell>
          <cell r="U19">
            <v>0</v>
          </cell>
          <cell r="V19">
            <v>-8485.98</v>
          </cell>
        </row>
        <row r="20">
          <cell r="B20" t="str">
            <v>BAD DEBT PROVISION</v>
          </cell>
          <cell r="F20">
            <v>0</v>
          </cell>
          <cell r="G20">
            <v>6600.0000000000009</v>
          </cell>
          <cell r="J20">
            <v>6600.0000000000009</v>
          </cell>
          <cell r="K20">
            <v>0</v>
          </cell>
          <cell r="L20" t="str">
            <v/>
          </cell>
          <cell r="M20" t="str">
            <v/>
          </cell>
          <cell r="N20">
            <v>0</v>
          </cell>
          <cell r="O20">
            <v>0</v>
          </cell>
          <cell r="P20">
            <v>0</v>
          </cell>
          <cell r="Q20">
            <v>0</v>
          </cell>
          <cell r="R20">
            <v>0</v>
          </cell>
          <cell r="S20">
            <v>6600.0000000000009</v>
          </cell>
          <cell r="T20">
            <v>0</v>
          </cell>
          <cell r="U20">
            <v>0</v>
          </cell>
          <cell r="V20">
            <v>6600.0000000000009</v>
          </cell>
        </row>
        <row r="21">
          <cell r="B21" t="str">
            <v>OTHER PLAN</v>
          </cell>
          <cell r="F21">
            <v>0</v>
          </cell>
          <cell r="G21">
            <v>0</v>
          </cell>
          <cell r="H21">
            <v>0</v>
          </cell>
          <cell r="I21">
            <v>0</v>
          </cell>
          <cell r="J21">
            <v>0</v>
          </cell>
          <cell r="K21" t="str">
            <v/>
          </cell>
          <cell r="L21" t="str">
            <v/>
          </cell>
          <cell r="M21" t="str">
            <v/>
          </cell>
          <cell r="N21" t="str">
            <v/>
          </cell>
          <cell r="O21">
            <v>0</v>
          </cell>
          <cell r="P21">
            <v>0</v>
          </cell>
          <cell r="Q21">
            <v>0</v>
          </cell>
          <cell r="R21">
            <v>0</v>
          </cell>
          <cell r="S21">
            <v>0</v>
          </cell>
          <cell r="T21">
            <v>0</v>
          </cell>
          <cell r="U21">
            <v>0</v>
          </cell>
          <cell r="V21">
            <v>0</v>
          </cell>
        </row>
        <row r="22">
          <cell r="B22" t="str">
            <v>GENERAL EXPENSES</v>
          </cell>
          <cell r="C22">
            <v>11777.39</v>
          </cell>
          <cell r="E22">
            <v>319.66000000000003</v>
          </cell>
          <cell r="F22">
            <v>12097.05</v>
          </cell>
          <cell r="G22">
            <v>44100.048000000003</v>
          </cell>
          <cell r="H22">
            <v>0</v>
          </cell>
          <cell r="I22">
            <v>395.01000000000005</v>
          </cell>
          <cell r="J22">
            <v>44495.058000000005</v>
          </cell>
          <cell r="K22">
            <v>0.26706070705410567</v>
          </cell>
          <cell r="L22" t="str">
            <v/>
          </cell>
          <cell r="M22">
            <v>0.80924533556112499</v>
          </cell>
          <cell r="N22">
            <v>0.27187401351404011</v>
          </cell>
          <cell r="O22">
            <v>17666.084999999999</v>
          </cell>
          <cell r="P22">
            <v>0</v>
          </cell>
          <cell r="Q22">
            <v>479.49</v>
          </cell>
          <cell r="R22">
            <v>18145.575000000001</v>
          </cell>
          <cell r="S22">
            <v>26433.963000000003</v>
          </cell>
          <cell r="T22">
            <v>0</v>
          </cell>
          <cell r="U22">
            <v>-84.479999999999961</v>
          </cell>
          <cell r="V22">
            <v>26349.483000000004</v>
          </cell>
        </row>
        <row r="23">
          <cell r="C23">
            <v>62041.109999999993</v>
          </cell>
          <cell r="D23">
            <v>0</v>
          </cell>
          <cell r="E23">
            <v>3438.8599999999997</v>
          </cell>
          <cell r="F23">
            <v>65479.969999999994</v>
          </cell>
          <cell r="G23">
            <v>135174.357339526</v>
          </cell>
          <cell r="H23">
            <v>0</v>
          </cell>
          <cell r="I23">
            <v>7627.0846403108762</v>
          </cell>
          <cell r="J23">
            <v>142801.44197983688</v>
          </cell>
          <cell r="K23">
            <v>0.45897100027757043</v>
          </cell>
          <cell r="L23" t="str">
            <v/>
          </cell>
          <cell r="M23">
            <v>0.45087476567715568</v>
          </cell>
          <cell r="N23">
            <v>0.45853857700712547</v>
          </cell>
          <cell r="O23">
            <v>93061.664999999979</v>
          </cell>
          <cell r="P23">
            <v>0</v>
          </cell>
          <cell r="Q23">
            <v>5158.2899999999991</v>
          </cell>
          <cell r="R23">
            <v>98219.954999999973</v>
          </cell>
          <cell r="S23">
            <v>42112.692339526016</v>
          </cell>
          <cell r="T23">
            <v>0</v>
          </cell>
          <cell r="U23">
            <v>2468.7946403108767</v>
          </cell>
          <cell r="V23">
            <v>44581.486979836896</v>
          </cell>
        </row>
        <row r="24">
          <cell r="B24" t="str">
            <v>SALARY &amp; WELFARE</v>
          </cell>
          <cell r="C24">
            <v>115836.13</v>
          </cell>
          <cell r="D24">
            <v>14396.62</v>
          </cell>
          <cell r="E24">
            <v>13005.62</v>
          </cell>
          <cell r="F24">
            <v>143238.37</v>
          </cell>
          <cell r="G24">
            <v>192587.39382047462</v>
          </cell>
          <cell r="H24">
            <v>36157.904300205606</v>
          </cell>
          <cell r="I24">
            <v>19533.762484317729</v>
          </cell>
          <cell r="J24">
            <v>248279.06060499797</v>
          </cell>
          <cell r="K24">
            <v>0.60147306478418672</v>
          </cell>
          <cell r="L24">
            <v>0.39815969090659209</v>
          </cell>
          <cell r="M24">
            <v>0.66580209575299631</v>
          </cell>
          <cell r="N24">
            <v>0.57692489109215095</v>
          </cell>
          <cell r="O24">
            <v>173754.19500000001</v>
          </cell>
          <cell r="P24">
            <v>21594.93</v>
          </cell>
          <cell r="Q24">
            <v>19508.43</v>
          </cell>
          <cell r="R24">
            <v>214857.55499999999</v>
          </cell>
          <cell r="S24">
            <v>18833.198820474616</v>
          </cell>
          <cell r="T24">
            <v>14562.974300205606</v>
          </cell>
          <cell r="U24">
            <v>25.332484317728813</v>
          </cell>
          <cell r="V24">
            <v>33421.505604997947</v>
          </cell>
        </row>
        <row r="25">
          <cell r="B25" t="str">
            <v>SUBCONTRACTORS</v>
          </cell>
          <cell r="C25">
            <v>2803.73</v>
          </cell>
          <cell r="F25">
            <v>2803.73</v>
          </cell>
          <cell r="J25">
            <v>0</v>
          </cell>
          <cell r="K25" t="str">
            <v/>
          </cell>
          <cell r="L25" t="str">
            <v/>
          </cell>
          <cell r="M25" t="str">
            <v/>
          </cell>
          <cell r="N25" t="str">
            <v/>
          </cell>
          <cell r="O25">
            <v>4205.5950000000003</v>
          </cell>
          <cell r="P25">
            <v>0</v>
          </cell>
          <cell r="Q25">
            <v>0</v>
          </cell>
          <cell r="R25">
            <v>4205.5950000000003</v>
          </cell>
          <cell r="S25">
            <v>-4205.5950000000003</v>
          </cell>
          <cell r="T25">
            <v>0</v>
          </cell>
          <cell r="U25">
            <v>0</v>
          </cell>
          <cell r="V25">
            <v>-4205.5950000000003</v>
          </cell>
        </row>
        <row r="26">
          <cell r="B26" t="str">
            <v>AGENT FEES</v>
          </cell>
          <cell r="C26">
            <v>8671.5300000000007</v>
          </cell>
          <cell r="F26">
            <v>8671.5300000000007</v>
          </cell>
          <cell r="G26">
            <v>53100</v>
          </cell>
          <cell r="J26">
            <v>53100</v>
          </cell>
          <cell r="K26">
            <v>0.16330564971751413</v>
          </cell>
          <cell r="L26" t="str">
            <v/>
          </cell>
          <cell r="M26" t="str">
            <v/>
          </cell>
          <cell r="N26">
            <v>0.16330564971751413</v>
          </cell>
          <cell r="O26">
            <v>13007.295000000002</v>
          </cell>
          <cell r="P26">
            <v>0</v>
          </cell>
          <cell r="Q26">
            <v>0</v>
          </cell>
          <cell r="R26">
            <v>13007.295000000002</v>
          </cell>
          <cell r="S26">
            <v>40092.705000000002</v>
          </cell>
          <cell r="T26">
            <v>0</v>
          </cell>
          <cell r="U26">
            <v>0</v>
          </cell>
          <cell r="V26">
            <v>40092.705000000002</v>
          </cell>
        </row>
        <row r="27">
          <cell r="B27" t="str">
            <v>TRAVELING</v>
          </cell>
          <cell r="C27">
            <v>15995.23</v>
          </cell>
          <cell r="D27">
            <v>-6198.17</v>
          </cell>
          <cell r="E27">
            <v>2091.5700000000002</v>
          </cell>
          <cell r="F27">
            <v>11888.63</v>
          </cell>
          <cell r="G27">
            <v>20012.950833333332</v>
          </cell>
          <cell r="H27">
            <v>1138.6300000000001</v>
          </cell>
          <cell r="I27">
            <v>535.57000000000005</v>
          </cell>
          <cell r="J27">
            <v>21687.150833333333</v>
          </cell>
          <cell r="K27">
            <v>0.79924395623650535</v>
          </cell>
          <cell r="L27">
            <v>-5.4435330177494006</v>
          </cell>
          <cell r="M27">
            <v>3.9053158317306793</v>
          </cell>
          <cell r="N27">
            <v>0.54818773066893944</v>
          </cell>
          <cell r="O27">
            <v>23992.845000000001</v>
          </cell>
          <cell r="P27">
            <v>-9297.255000000001</v>
          </cell>
          <cell r="Q27">
            <v>3137.3550000000005</v>
          </cell>
          <cell r="R27">
            <v>17832.945</v>
          </cell>
          <cell r="S27">
            <v>-3979.8941666666688</v>
          </cell>
          <cell r="T27">
            <v>10435.885000000002</v>
          </cell>
          <cell r="U27">
            <v>-2601.7850000000003</v>
          </cell>
          <cell r="V27">
            <v>3854.205833333333</v>
          </cell>
        </row>
        <row r="28">
          <cell r="B28" t="str">
            <v>CONSULTING</v>
          </cell>
          <cell r="C28">
            <v>7943.92</v>
          </cell>
          <cell r="D28">
            <v>-2803.73</v>
          </cell>
          <cell r="E28">
            <v>1682.23</v>
          </cell>
          <cell r="F28">
            <v>6822.42</v>
          </cell>
          <cell r="G28">
            <v>2336.44</v>
          </cell>
          <cell r="H28">
            <v>0</v>
          </cell>
          <cell r="I28">
            <v>7289.6900000000005</v>
          </cell>
          <cell r="J28">
            <v>9626.130000000001</v>
          </cell>
          <cell r="K28">
            <v>3.4000102720378012</v>
          </cell>
          <cell r="L28" t="str">
            <v/>
          </cell>
          <cell r="M28">
            <v>0.23076838658434035</v>
          </cell>
          <cell r="N28">
            <v>0.70873964926715094</v>
          </cell>
          <cell r="O28">
            <v>11915.880000000001</v>
          </cell>
          <cell r="P28">
            <v>-4205.5950000000003</v>
          </cell>
          <cell r="Q28">
            <v>2523.3450000000003</v>
          </cell>
          <cell r="R28">
            <v>10233.630000000001</v>
          </cell>
          <cell r="S28">
            <v>-9579.44</v>
          </cell>
          <cell r="T28">
            <v>4205.5950000000003</v>
          </cell>
          <cell r="U28">
            <v>4766.3450000000003</v>
          </cell>
          <cell r="V28">
            <v>-607.5</v>
          </cell>
        </row>
        <row r="29">
          <cell r="B29" t="str">
            <v>MARKETING EXPENSES</v>
          </cell>
          <cell r="C29">
            <v>1588.78</v>
          </cell>
          <cell r="D29">
            <v>38571.58</v>
          </cell>
          <cell r="F29">
            <v>40160.36</v>
          </cell>
          <cell r="H29">
            <v>31177.230000000003</v>
          </cell>
          <cell r="J29">
            <v>31177.230000000003</v>
          </cell>
          <cell r="K29" t="str">
            <v/>
          </cell>
          <cell r="L29">
            <v>1.2371714870115145</v>
          </cell>
          <cell r="M29" t="str">
            <v/>
          </cell>
          <cell r="N29">
            <v>1.2881311136364584</v>
          </cell>
          <cell r="O29">
            <v>2383.17</v>
          </cell>
          <cell r="P29">
            <v>57857.37</v>
          </cell>
          <cell r="Q29">
            <v>0</v>
          </cell>
          <cell r="R29">
            <v>60240.54</v>
          </cell>
          <cell r="S29">
            <v>-2383.17</v>
          </cell>
          <cell r="T29">
            <v>-26680.14</v>
          </cell>
          <cell r="U29">
            <v>0</v>
          </cell>
          <cell r="V29">
            <v>-29063.309999999998</v>
          </cell>
        </row>
        <row r="30">
          <cell r="B30" t="str">
            <v>BAD DEBT PROVISION</v>
          </cell>
          <cell r="C30">
            <v>49056.07</v>
          </cell>
          <cell r="F30">
            <v>49056.07</v>
          </cell>
          <cell r="G30">
            <v>20450</v>
          </cell>
          <cell r="J30">
            <v>20450</v>
          </cell>
          <cell r="K30">
            <v>2.3988298288508556</v>
          </cell>
          <cell r="L30" t="str">
            <v/>
          </cell>
          <cell r="M30" t="str">
            <v/>
          </cell>
          <cell r="N30">
            <v>2.3988298288508556</v>
          </cell>
          <cell r="O30">
            <v>73584.104999999996</v>
          </cell>
          <cell r="P30">
            <v>0</v>
          </cell>
          <cell r="Q30">
            <v>0</v>
          </cell>
          <cell r="R30">
            <v>73584.104999999996</v>
          </cell>
          <cell r="S30">
            <v>-53134.104999999996</v>
          </cell>
          <cell r="T30">
            <v>0</v>
          </cell>
          <cell r="U30">
            <v>0</v>
          </cell>
          <cell r="V30">
            <v>-53134.104999999996</v>
          </cell>
        </row>
        <row r="31">
          <cell r="B31" t="str">
            <v>OTHER PLAN</v>
          </cell>
          <cell r="C31">
            <v>14891.3</v>
          </cell>
          <cell r="D31">
            <v>450.52</v>
          </cell>
          <cell r="E31">
            <v>4037.76</v>
          </cell>
          <cell r="F31">
            <v>19379.580000000002</v>
          </cell>
          <cell r="G31">
            <v>9361.3116666666665</v>
          </cell>
          <cell r="H31">
            <v>0</v>
          </cell>
          <cell r="I31">
            <v>4106.22</v>
          </cell>
          <cell r="J31">
            <v>13467.531666666666</v>
          </cell>
          <cell r="K31">
            <v>1.5907279375201515</v>
          </cell>
          <cell r="L31" t="str">
            <v/>
          </cell>
          <cell r="M31">
            <v>0.98332773207475488</v>
          </cell>
          <cell r="N31">
            <v>1.4389852929001221</v>
          </cell>
          <cell r="O31">
            <v>22336.949999999997</v>
          </cell>
          <cell r="P31">
            <v>675.78</v>
          </cell>
          <cell r="Q31">
            <v>6056.64</v>
          </cell>
          <cell r="R31">
            <v>29069.369999999995</v>
          </cell>
          <cell r="S31">
            <v>-12975.638333333331</v>
          </cell>
          <cell r="T31">
            <v>-675.78</v>
          </cell>
          <cell r="U31">
            <v>-1950.42</v>
          </cell>
          <cell r="V31">
            <v>-15601.838333333331</v>
          </cell>
        </row>
        <row r="32">
          <cell r="B32" t="str">
            <v>GENERAL EXPENSES</v>
          </cell>
          <cell r="C32">
            <v>11108.73</v>
          </cell>
          <cell r="D32">
            <v>9412.6200000000008</v>
          </cell>
          <cell r="E32">
            <v>-7587.89</v>
          </cell>
          <cell r="F32">
            <v>12933.46</v>
          </cell>
          <cell r="G32">
            <v>43687.059166666673</v>
          </cell>
          <cell r="H32">
            <v>6364.39</v>
          </cell>
          <cell r="I32">
            <v>49351.23</v>
          </cell>
          <cell r="J32">
            <v>99402.679166666669</v>
          </cell>
          <cell r="K32">
            <v>0.25427964738070502</v>
          </cell>
          <cell r="L32">
            <v>1.4789508499636257</v>
          </cell>
          <cell r="M32">
            <v>-0.1537528041347703</v>
          </cell>
          <cell r="N32">
            <v>0.13011178479721558</v>
          </cell>
          <cell r="O32">
            <v>16663.095000000001</v>
          </cell>
          <cell r="P32">
            <v>14118.93</v>
          </cell>
          <cell r="Q32">
            <v>-11381.835000000001</v>
          </cell>
          <cell r="R32">
            <v>19400.190000000002</v>
          </cell>
          <cell r="S32">
            <v>27023.964166666672</v>
          </cell>
          <cell r="T32">
            <v>-7754.54</v>
          </cell>
          <cell r="U32">
            <v>60733.065000000002</v>
          </cell>
          <cell r="V32">
            <v>80002.489166666666</v>
          </cell>
        </row>
        <row r="33">
          <cell r="C33">
            <v>227895.42</v>
          </cell>
          <cell r="D33">
            <v>53829.440000000002</v>
          </cell>
          <cell r="E33">
            <v>13229.29</v>
          </cell>
          <cell r="F33">
            <v>294954.14999999997</v>
          </cell>
          <cell r="G33">
            <v>341535.15548714122</v>
          </cell>
          <cell r="H33">
            <v>74838.154300205599</v>
          </cell>
          <cell r="I33">
            <v>80816.472484317725</v>
          </cell>
          <cell r="J33">
            <v>497189.78227166453</v>
          </cell>
          <cell r="K33">
            <v>0.66726782393732309</v>
          </cell>
          <cell r="L33">
            <v>0.71927802740923719</v>
          </cell>
          <cell r="M33">
            <v>0.16369546446817657</v>
          </cell>
          <cell r="N33">
            <v>0.59324258164025789</v>
          </cell>
          <cell r="O33">
            <v>341843.13</v>
          </cell>
          <cell r="P33">
            <v>80744.160000000003</v>
          </cell>
          <cell r="Q33">
            <v>19843.934999999998</v>
          </cell>
          <cell r="R33">
            <v>442431.22500000003</v>
          </cell>
          <cell r="S33">
            <v>-307.97451285870193</v>
          </cell>
          <cell r="T33">
            <v>-5906.0056997943902</v>
          </cell>
          <cell r="U33">
            <v>60972.537484317734</v>
          </cell>
          <cell r="V33">
            <v>54758.557271664642</v>
          </cell>
        </row>
        <row r="34">
          <cell r="B34" t="str">
            <v>SALARY &amp; WELFARE</v>
          </cell>
          <cell r="C34">
            <v>40973.74</v>
          </cell>
          <cell r="E34">
            <v>3948.81</v>
          </cell>
          <cell r="F34">
            <v>44922.549999999996</v>
          </cell>
          <cell r="G34">
            <v>36735.599163493658</v>
          </cell>
          <cell r="H34">
            <v>0</v>
          </cell>
          <cell r="I34">
            <v>7233.1024914062928</v>
          </cell>
          <cell r="J34">
            <v>43968.701654899953</v>
          </cell>
          <cell r="K34">
            <v>1.1153687685246205</v>
          </cell>
          <cell r="L34" t="str">
            <v/>
          </cell>
          <cell r="M34">
            <v>0.54593585597488947</v>
          </cell>
          <cell r="N34">
            <v>1.021693802846092</v>
          </cell>
          <cell r="O34">
            <v>61460.61</v>
          </cell>
          <cell r="P34">
            <v>0</v>
          </cell>
          <cell r="Q34">
            <v>5923.2150000000001</v>
          </cell>
          <cell r="R34">
            <v>67383.824999999997</v>
          </cell>
          <cell r="S34">
            <v>-24725.010836506342</v>
          </cell>
          <cell r="T34">
            <v>0</v>
          </cell>
          <cell r="U34">
            <v>1309.8874914062926</v>
          </cell>
          <cell r="V34">
            <v>-23415.123345100052</v>
          </cell>
        </row>
        <row r="35">
          <cell r="B35" t="str">
            <v>SUBCONTRACTORS</v>
          </cell>
          <cell r="F35">
            <v>0</v>
          </cell>
          <cell r="J35">
            <v>0</v>
          </cell>
          <cell r="K35" t="str">
            <v/>
          </cell>
          <cell r="L35" t="str">
            <v/>
          </cell>
          <cell r="M35" t="str">
            <v/>
          </cell>
          <cell r="N35" t="str">
            <v/>
          </cell>
          <cell r="O35">
            <v>0</v>
          </cell>
          <cell r="P35">
            <v>0</v>
          </cell>
          <cell r="Q35">
            <v>0</v>
          </cell>
          <cell r="R35">
            <v>0</v>
          </cell>
          <cell r="S35">
            <v>0</v>
          </cell>
          <cell r="T35">
            <v>0</v>
          </cell>
          <cell r="U35">
            <v>0</v>
          </cell>
          <cell r="V35">
            <v>0</v>
          </cell>
        </row>
        <row r="36">
          <cell r="B36" t="str">
            <v>AGENT FEES</v>
          </cell>
          <cell r="F36">
            <v>0</v>
          </cell>
          <cell r="G36">
            <v>23939.999999999996</v>
          </cell>
          <cell r="J36">
            <v>23939.999999999996</v>
          </cell>
          <cell r="K36">
            <v>0</v>
          </cell>
          <cell r="L36" t="str">
            <v/>
          </cell>
          <cell r="M36" t="str">
            <v/>
          </cell>
          <cell r="N36">
            <v>0</v>
          </cell>
          <cell r="O36">
            <v>0</v>
          </cell>
          <cell r="P36">
            <v>0</v>
          </cell>
          <cell r="Q36">
            <v>0</v>
          </cell>
          <cell r="R36">
            <v>0</v>
          </cell>
          <cell r="S36">
            <v>23939.999999999996</v>
          </cell>
          <cell r="T36">
            <v>0</v>
          </cell>
          <cell r="U36">
            <v>0</v>
          </cell>
          <cell r="V36">
            <v>23939.999999999996</v>
          </cell>
        </row>
        <row r="37">
          <cell r="B37" t="str">
            <v>TRAVELING</v>
          </cell>
          <cell r="C37">
            <v>4930.58</v>
          </cell>
          <cell r="E37">
            <v>2862.38</v>
          </cell>
          <cell r="F37">
            <v>7792.96</v>
          </cell>
          <cell r="G37">
            <v>4291.66</v>
          </cell>
          <cell r="H37">
            <v>0</v>
          </cell>
          <cell r="I37">
            <v>3779.9300000000003</v>
          </cell>
          <cell r="J37">
            <v>8071.59</v>
          </cell>
          <cell r="K37">
            <v>1.1488747943686126</v>
          </cell>
          <cell r="L37" t="str">
            <v/>
          </cell>
          <cell r="M37">
            <v>0.75725740952874787</v>
          </cell>
          <cell r="N37">
            <v>0.96548015942336018</v>
          </cell>
          <cell r="O37">
            <v>7395.87</v>
          </cell>
          <cell r="P37">
            <v>0</v>
          </cell>
          <cell r="Q37">
            <v>4293.57</v>
          </cell>
          <cell r="R37">
            <v>11689.439999999999</v>
          </cell>
          <cell r="S37">
            <v>-3104.21</v>
          </cell>
          <cell r="T37">
            <v>0</v>
          </cell>
          <cell r="U37">
            <v>-513.63999999999942</v>
          </cell>
          <cell r="V37">
            <v>-3617.8499999999995</v>
          </cell>
        </row>
        <row r="38">
          <cell r="B38" t="str">
            <v>CONSULTING</v>
          </cell>
          <cell r="E38">
            <v>2263.04</v>
          </cell>
          <cell r="F38">
            <v>2263.04</v>
          </cell>
          <cell r="G38">
            <v>0</v>
          </cell>
          <cell r="H38">
            <v>0</v>
          </cell>
          <cell r="I38">
            <v>3087.03</v>
          </cell>
          <cell r="J38">
            <v>3087.03</v>
          </cell>
          <cell r="K38" t="str">
            <v/>
          </cell>
          <cell r="L38" t="str">
            <v/>
          </cell>
          <cell r="M38">
            <v>0.73308001541935119</v>
          </cell>
          <cell r="N38">
            <v>0.73308001541935119</v>
          </cell>
          <cell r="O38">
            <v>0</v>
          </cell>
          <cell r="P38">
            <v>0</v>
          </cell>
          <cell r="Q38">
            <v>3394.56</v>
          </cell>
          <cell r="R38">
            <v>3394.56</v>
          </cell>
          <cell r="S38">
            <v>0</v>
          </cell>
          <cell r="T38">
            <v>0</v>
          </cell>
          <cell r="U38">
            <v>-307.52999999999975</v>
          </cell>
          <cell r="V38">
            <v>-307.52999999999975</v>
          </cell>
        </row>
        <row r="39">
          <cell r="B39" t="str">
            <v>MARKETING EXPENSES</v>
          </cell>
          <cell r="D39">
            <v>9055.77</v>
          </cell>
          <cell r="F39">
            <v>9055.77</v>
          </cell>
          <cell r="H39">
            <v>20072.405000000002</v>
          </cell>
          <cell r="J39">
            <v>20072.405000000002</v>
          </cell>
          <cell r="K39" t="str">
            <v/>
          </cell>
          <cell r="L39">
            <v>0.45115520536776732</v>
          </cell>
          <cell r="M39" t="str">
            <v/>
          </cell>
          <cell r="N39">
            <v>0.45115520536776732</v>
          </cell>
          <cell r="O39">
            <v>0</v>
          </cell>
          <cell r="P39">
            <v>13583.655000000001</v>
          </cell>
          <cell r="Q39">
            <v>0</v>
          </cell>
          <cell r="R39">
            <v>13583.655000000001</v>
          </cell>
          <cell r="S39">
            <v>0</v>
          </cell>
          <cell r="T39">
            <v>6488.7500000000018</v>
          </cell>
          <cell r="U39">
            <v>0</v>
          </cell>
          <cell r="V39">
            <v>6488.7500000000018</v>
          </cell>
        </row>
        <row r="40">
          <cell r="B40" t="str">
            <v>BAD DEBT PROVISION</v>
          </cell>
          <cell r="F40">
            <v>0</v>
          </cell>
          <cell r="G40">
            <v>5550</v>
          </cell>
          <cell r="J40">
            <v>5550</v>
          </cell>
          <cell r="K40">
            <v>0</v>
          </cell>
          <cell r="L40" t="str">
            <v/>
          </cell>
          <cell r="M40" t="str">
            <v/>
          </cell>
          <cell r="N40">
            <v>0</v>
          </cell>
          <cell r="O40">
            <v>0</v>
          </cell>
          <cell r="P40">
            <v>0</v>
          </cell>
          <cell r="Q40">
            <v>0</v>
          </cell>
          <cell r="R40">
            <v>0</v>
          </cell>
          <cell r="S40">
            <v>5550</v>
          </cell>
          <cell r="T40">
            <v>0</v>
          </cell>
          <cell r="U40">
            <v>0</v>
          </cell>
          <cell r="V40">
            <v>5550</v>
          </cell>
        </row>
        <row r="41">
          <cell r="B41" t="str">
            <v>OTHER PLAN</v>
          </cell>
          <cell r="F41">
            <v>0</v>
          </cell>
          <cell r="G41">
            <v>0</v>
          </cell>
          <cell r="H41">
            <v>0</v>
          </cell>
          <cell r="I41">
            <v>0</v>
          </cell>
          <cell r="J41">
            <v>0</v>
          </cell>
          <cell r="K41" t="str">
            <v/>
          </cell>
          <cell r="L41" t="str">
            <v/>
          </cell>
          <cell r="M41" t="str">
            <v/>
          </cell>
          <cell r="N41" t="str">
            <v/>
          </cell>
          <cell r="O41">
            <v>0</v>
          </cell>
          <cell r="P41">
            <v>0</v>
          </cell>
          <cell r="Q41">
            <v>0</v>
          </cell>
          <cell r="R41">
            <v>0</v>
          </cell>
          <cell r="S41">
            <v>0</v>
          </cell>
          <cell r="T41">
            <v>0</v>
          </cell>
          <cell r="U41">
            <v>0</v>
          </cell>
          <cell r="V41">
            <v>0</v>
          </cell>
        </row>
        <row r="42">
          <cell r="B42" t="str">
            <v>GENERAL EXPENSES</v>
          </cell>
          <cell r="C42">
            <v>13311.21</v>
          </cell>
          <cell r="E42">
            <v>5523.97</v>
          </cell>
          <cell r="F42">
            <v>18835.18</v>
          </cell>
          <cell r="G42">
            <v>17843.5</v>
          </cell>
          <cell r="H42">
            <v>0</v>
          </cell>
          <cell r="I42">
            <v>10080.439999999999</v>
          </cell>
          <cell r="J42">
            <v>27923.94</v>
          </cell>
          <cell r="K42">
            <v>0.74599770224451478</v>
          </cell>
          <cell r="L42" t="str">
            <v/>
          </cell>
          <cell r="M42">
            <v>0.54798897667165336</v>
          </cell>
          <cell r="N42">
            <v>0.67451727800589745</v>
          </cell>
          <cell r="O42">
            <v>19966.814999999999</v>
          </cell>
          <cell r="P42">
            <v>0</v>
          </cell>
          <cell r="Q42">
            <v>8285.9549999999999</v>
          </cell>
          <cell r="R42">
            <v>28252.769999999997</v>
          </cell>
          <cell r="S42">
            <v>-2123.3149999999987</v>
          </cell>
          <cell r="T42">
            <v>0</v>
          </cell>
          <cell r="U42">
            <v>1794.4849999999988</v>
          </cell>
          <cell r="V42">
            <v>-328.82999999999993</v>
          </cell>
        </row>
        <row r="43">
          <cell r="C43">
            <v>59215.53</v>
          </cell>
          <cell r="D43">
            <v>9055.77</v>
          </cell>
          <cell r="E43">
            <v>14598.2</v>
          </cell>
          <cell r="F43">
            <v>82869.5</v>
          </cell>
          <cell r="G43">
            <v>88360.759163493654</v>
          </cell>
          <cell r="H43">
            <v>20072.405000000002</v>
          </cell>
          <cell r="I43">
            <v>24180.502491406292</v>
          </cell>
          <cell r="J43">
            <v>132613.66665489995</v>
          </cell>
          <cell r="K43">
            <v>0.67015641966626471</v>
          </cell>
          <cell r="L43">
            <v>0.45115520536776732</v>
          </cell>
          <cell r="M43">
            <v>0.60371780963560107</v>
          </cell>
          <cell r="N43">
            <v>0.62489411604650813</v>
          </cell>
          <cell r="O43">
            <v>88823.294999999998</v>
          </cell>
          <cell r="P43">
            <v>13583.655000000001</v>
          </cell>
          <cell r="Q43">
            <v>21897.3</v>
          </cell>
          <cell r="R43">
            <v>124304.25</v>
          </cell>
          <cell r="S43">
            <v>-462.53583650634482</v>
          </cell>
          <cell r="T43">
            <v>6488.7500000000018</v>
          </cell>
          <cell r="U43">
            <v>2283.2024914062922</v>
          </cell>
          <cell r="V43">
            <v>8309.4166548999492</v>
          </cell>
        </row>
        <row r="44">
          <cell r="B44" t="str">
            <v>SALARY &amp; WELFARE</v>
          </cell>
          <cell r="C44">
            <v>57510.75</v>
          </cell>
          <cell r="D44">
            <v>8075.67</v>
          </cell>
          <cell r="E44">
            <v>11954.04</v>
          </cell>
          <cell r="F44">
            <v>77540.459999999992</v>
          </cell>
          <cell r="G44">
            <v>103454.52668389051</v>
          </cell>
          <cell r="H44">
            <v>15000</v>
          </cell>
          <cell r="I44">
            <v>14043.303015569691</v>
          </cell>
          <cell r="J44">
            <v>132497.82969946018</v>
          </cell>
          <cell r="K44">
            <v>0.55590365973763933</v>
          </cell>
          <cell r="L44">
            <v>0.53837800000000002</v>
          </cell>
          <cell r="M44">
            <v>0.85122709285320264</v>
          </cell>
          <cell r="N44">
            <v>0.58522060456297353</v>
          </cell>
          <cell r="O44">
            <v>86266.125</v>
          </cell>
          <cell r="P44">
            <v>12113.505000000001</v>
          </cell>
          <cell r="Q44">
            <v>17931.060000000001</v>
          </cell>
          <cell r="R44">
            <v>116310.69</v>
          </cell>
          <cell r="S44">
            <v>17188.401683890508</v>
          </cell>
          <cell r="T44">
            <v>2886.494999999999</v>
          </cell>
          <cell r="U44">
            <v>-3887.7569844303107</v>
          </cell>
          <cell r="V44">
            <v>16187.139699460196</v>
          </cell>
        </row>
        <row r="45">
          <cell r="B45" t="str">
            <v>SUBCONTRACTORS</v>
          </cell>
          <cell r="F45">
            <v>0</v>
          </cell>
          <cell r="J45">
            <v>0</v>
          </cell>
          <cell r="K45" t="str">
            <v/>
          </cell>
          <cell r="L45" t="str">
            <v/>
          </cell>
          <cell r="M45" t="str">
            <v/>
          </cell>
          <cell r="N45" t="str">
            <v/>
          </cell>
          <cell r="O45">
            <v>0</v>
          </cell>
          <cell r="P45">
            <v>0</v>
          </cell>
          <cell r="Q45">
            <v>0</v>
          </cell>
          <cell r="R45">
            <v>0</v>
          </cell>
          <cell r="S45">
            <v>0</v>
          </cell>
          <cell r="T45">
            <v>0</v>
          </cell>
          <cell r="U45">
            <v>0</v>
          </cell>
          <cell r="V45">
            <v>0</v>
          </cell>
        </row>
        <row r="46">
          <cell r="B46" t="str">
            <v>AGENT FEES</v>
          </cell>
          <cell r="F46">
            <v>0</v>
          </cell>
          <cell r="G46">
            <v>42550.000000000007</v>
          </cell>
          <cell r="J46">
            <v>42550.000000000007</v>
          </cell>
          <cell r="K46">
            <v>0</v>
          </cell>
          <cell r="L46" t="str">
            <v/>
          </cell>
          <cell r="M46" t="str">
            <v/>
          </cell>
          <cell r="N46">
            <v>0</v>
          </cell>
          <cell r="O46">
            <v>0</v>
          </cell>
          <cell r="P46">
            <v>0</v>
          </cell>
          <cell r="Q46">
            <v>0</v>
          </cell>
          <cell r="R46">
            <v>0</v>
          </cell>
          <cell r="S46">
            <v>42550.000000000007</v>
          </cell>
          <cell r="T46">
            <v>0</v>
          </cell>
          <cell r="U46">
            <v>0</v>
          </cell>
          <cell r="V46">
            <v>42550.000000000007</v>
          </cell>
        </row>
        <row r="47">
          <cell r="B47" t="str">
            <v>TRAVELING</v>
          </cell>
          <cell r="C47">
            <v>16600.11</v>
          </cell>
          <cell r="D47">
            <v>6968.36</v>
          </cell>
          <cell r="E47">
            <v>17.75</v>
          </cell>
          <cell r="F47">
            <v>23586.22</v>
          </cell>
          <cell r="G47">
            <v>15566.56</v>
          </cell>
          <cell r="H47">
            <v>3000</v>
          </cell>
          <cell r="I47">
            <v>134.928</v>
          </cell>
          <cell r="J47">
            <v>18701.487999999998</v>
          </cell>
          <cell r="K47">
            <v>1.06639552990513</v>
          </cell>
          <cell r="L47">
            <v>2.3227866666666666</v>
          </cell>
          <cell r="M47">
            <v>0.13155164235740543</v>
          </cell>
          <cell r="N47">
            <v>1.2611948311278762</v>
          </cell>
          <cell r="O47">
            <v>24900.165000000001</v>
          </cell>
          <cell r="P47">
            <v>10452.539999999999</v>
          </cell>
          <cell r="Q47">
            <v>26.625</v>
          </cell>
          <cell r="R47">
            <v>35379.33</v>
          </cell>
          <cell r="S47">
            <v>-9333.6050000000014</v>
          </cell>
          <cell r="T47">
            <v>-7452.5399999999991</v>
          </cell>
          <cell r="U47">
            <v>108.303</v>
          </cell>
          <cell r="V47">
            <v>-16677.842000000001</v>
          </cell>
        </row>
        <row r="48">
          <cell r="B48" t="str">
            <v>CONSULTING</v>
          </cell>
          <cell r="C48">
            <v>13596.93</v>
          </cell>
          <cell r="D48">
            <v>186.45</v>
          </cell>
          <cell r="E48">
            <v>4185.46</v>
          </cell>
          <cell r="F48">
            <v>17968.84</v>
          </cell>
          <cell r="G48">
            <v>26766.92</v>
          </cell>
          <cell r="H48">
            <v>0</v>
          </cell>
          <cell r="I48">
            <v>5829.420000000001</v>
          </cell>
          <cell r="J48">
            <v>32596.34</v>
          </cell>
          <cell r="K48">
            <v>0.50797514245195197</v>
          </cell>
          <cell r="L48" t="str">
            <v/>
          </cell>
          <cell r="M48">
            <v>0.71798909668543343</v>
          </cell>
          <cell r="N48">
            <v>0.55125330021714092</v>
          </cell>
          <cell r="O48">
            <v>20395.395</v>
          </cell>
          <cell r="P48">
            <v>279.67499999999995</v>
          </cell>
          <cell r="Q48">
            <v>6278.1900000000005</v>
          </cell>
          <cell r="R48">
            <v>26953.260000000002</v>
          </cell>
          <cell r="S48">
            <v>6371.5249999999978</v>
          </cell>
          <cell r="T48">
            <v>-279.67499999999995</v>
          </cell>
          <cell r="U48">
            <v>-448.76999999999953</v>
          </cell>
          <cell r="V48">
            <v>5643.0799999999981</v>
          </cell>
        </row>
        <row r="49">
          <cell r="B49" t="str">
            <v>MARKETING EXPENSES</v>
          </cell>
          <cell r="D49">
            <v>27480.29</v>
          </cell>
          <cell r="F49">
            <v>27480.29</v>
          </cell>
          <cell r="H49">
            <v>17166.921176470587</v>
          </cell>
          <cell r="J49">
            <v>17166.921176470587</v>
          </cell>
          <cell r="K49" t="str">
            <v/>
          </cell>
          <cell r="L49">
            <v>1.6007698595171029</v>
          </cell>
          <cell r="M49" t="str">
            <v/>
          </cell>
          <cell r="N49">
            <v>1.6007698595171029</v>
          </cell>
          <cell r="O49">
            <v>0</v>
          </cell>
          <cell r="P49">
            <v>41220.434999999998</v>
          </cell>
          <cell r="Q49">
            <v>0</v>
          </cell>
          <cell r="R49">
            <v>41220.434999999998</v>
          </cell>
          <cell r="S49">
            <v>0</v>
          </cell>
          <cell r="T49">
            <v>-24053.513823529411</v>
          </cell>
          <cell r="U49">
            <v>0</v>
          </cell>
          <cell r="V49">
            <v>-24053.513823529411</v>
          </cell>
        </row>
        <row r="50">
          <cell r="B50" t="str">
            <v>BAD DEBT PROVISION</v>
          </cell>
          <cell r="F50">
            <v>0</v>
          </cell>
          <cell r="G50">
            <v>14880</v>
          </cell>
          <cell r="J50">
            <v>14880</v>
          </cell>
          <cell r="K50">
            <v>0</v>
          </cell>
          <cell r="L50" t="str">
            <v/>
          </cell>
          <cell r="M50" t="str">
            <v/>
          </cell>
          <cell r="N50">
            <v>0</v>
          </cell>
          <cell r="O50">
            <v>0</v>
          </cell>
          <cell r="P50">
            <v>0</v>
          </cell>
          <cell r="Q50">
            <v>0</v>
          </cell>
          <cell r="R50">
            <v>0</v>
          </cell>
          <cell r="S50">
            <v>14880</v>
          </cell>
          <cell r="T50">
            <v>0</v>
          </cell>
          <cell r="U50">
            <v>0</v>
          </cell>
          <cell r="V50">
            <v>14880</v>
          </cell>
        </row>
        <row r="51">
          <cell r="B51" t="str">
            <v>OTHER PLAN</v>
          </cell>
          <cell r="D51">
            <v>147.19999999999999</v>
          </cell>
          <cell r="E51">
            <v>372.52</v>
          </cell>
          <cell r="F51">
            <v>519.72</v>
          </cell>
          <cell r="G51">
            <v>4412.3999999999996</v>
          </cell>
          <cell r="H51">
            <v>0</v>
          </cell>
          <cell r="I51">
            <v>744.67200000000003</v>
          </cell>
          <cell r="J51">
            <v>5157.0720000000001</v>
          </cell>
          <cell r="K51">
            <v>0</v>
          </cell>
          <cell r="L51" t="str">
            <v/>
          </cell>
          <cell r="M51">
            <v>0.50024708865111078</v>
          </cell>
          <cell r="N51">
            <v>0.10077811595416934</v>
          </cell>
          <cell r="O51">
            <v>0</v>
          </cell>
          <cell r="P51">
            <v>220.79999999999998</v>
          </cell>
          <cell r="Q51">
            <v>558.78</v>
          </cell>
          <cell r="R51">
            <v>779.57999999999993</v>
          </cell>
          <cell r="S51">
            <v>4412.3999999999996</v>
          </cell>
          <cell r="T51">
            <v>-220.79999999999998</v>
          </cell>
          <cell r="U51">
            <v>185.89200000000005</v>
          </cell>
          <cell r="V51">
            <v>4377.4919999999993</v>
          </cell>
        </row>
        <row r="52">
          <cell r="B52" t="str">
            <v>GENERAL EXPENSES</v>
          </cell>
          <cell r="C52">
            <v>36074.639999999999</v>
          </cell>
          <cell r="D52">
            <v>5427.7</v>
          </cell>
          <cell r="E52">
            <v>6253.88</v>
          </cell>
          <cell r="F52">
            <v>47756.219999999994</v>
          </cell>
          <cell r="G52">
            <v>50442.106666666667</v>
          </cell>
          <cell r="H52">
            <v>8574.25</v>
          </cell>
          <cell r="I52">
            <v>17842.543999999998</v>
          </cell>
          <cell r="J52">
            <v>76858.900666666668</v>
          </cell>
          <cell r="K52">
            <v>0.71516917876546526</v>
          </cell>
          <cell r="L52">
            <v>0.63302329649823597</v>
          </cell>
          <cell r="M52">
            <v>0.35050382949875314</v>
          </cell>
          <cell r="N52">
            <v>0.62134924629115384</v>
          </cell>
          <cell r="O52">
            <v>54111.96</v>
          </cell>
          <cell r="P52">
            <v>8141.5499999999993</v>
          </cell>
          <cell r="Q52">
            <v>9380.82</v>
          </cell>
          <cell r="R52">
            <v>71634.329999999987</v>
          </cell>
          <cell r="S52">
            <v>-3669.8533333333326</v>
          </cell>
          <cell r="T52">
            <v>432.70000000000073</v>
          </cell>
          <cell r="U52">
            <v>8461.7239999999983</v>
          </cell>
          <cell r="V52">
            <v>5224.5706666666665</v>
          </cell>
        </row>
        <row r="53">
          <cell r="C53">
            <v>123782.43000000001</v>
          </cell>
          <cell r="D53">
            <v>48285.67</v>
          </cell>
          <cell r="E53">
            <v>22783.65</v>
          </cell>
          <cell r="F53">
            <v>194851.75</v>
          </cell>
          <cell r="G53">
            <v>258072.51335055719</v>
          </cell>
          <cell r="H53">
            <v>43741.171176470583</v>
          </cell>
          <cell r="I53">
            <v>38594.867015569689</v>
          </cell>
          <cell r="J53">
            <v>340408.55154259747</v>
          </cell>
          <cell r="K53">
            <v>0.47964205251048198</v>
          </cell>
          <cell r="L53">
            <v>1.1038952250545593</v>
          </cell>
          <cell r="M53">
            <v>0.59032850121775959</v>
          </cell>
          <cell r="N53">
            <v>0.57240556712517543</v>
          </cell>
          <cell r="O53">
            <v>185673.64499999999</v>
          </cell>
          <cell r="P53">
            <v>72428.505000000005</v>
          </cell>
          <cell r="Q53">
            <v>34175.474999999999</v>
          </cell>
          <cell r="R53">
            <v>292277.625</v>
          </cell>
          <cell r="S53">
            <v>72398.868350557168</v>
          </cell>
          <cell r="T53">
            <v>-28687.33382352941</v>
          </cell>
          <cell r="U53">
            <v>4419.3920155696878</v>
          </cell>
          <cell r="V53">
            <v>48130.926542597452</v>
          </cell>
        </row>
        <row r="54">
          <cell r="B54" t="str">
            <v>SALARY &amp; WELFARE</v>
          </cell>
          <cell r="C54">
            <v>61581.06</v>
          </cell>
          <cell r="E54">
            <v>3976.35</v>
          </cell>
          <cell r="F54">
            <v>65557.41</v>
          </cell>
          <cell r="G54">
            <v>161533.69764495827</v>
          </cell>
          <cell r="H54">
            <v>0</v>
          </cell>
          <cell r="I54">
            <v>5515.2445103993441</v>
          </cell>
          <cell r="J54">
            <v>167048.94215535762</v>
          </cell>
          <cell r="K54">
            <v>0.38122732840148071</v>
          </cell>
          <cell r="L54" t="str">
            <v/>
          </cell>
          <cell r="M54">
            <v>0.72097438155322746</v>
          </cell>
          <cell r="N54">
            <v>0.39244432891428183</v>
          </cell>
          <cell r="O54">
            <v>92371.59</v>
          </cell>
          <cell r="P54">
            <v>0</v>
          </cell>
          <cell r="Q54">
            <v>5964.5249999999996</v>
          </cell>
          <cell r="R54">
            <v>98336.114999999991</v>
          </cell>
          <cell r="S54">
            <v>69162.107644958276</v>
          </cell>
          <cell r="T54">
            <v>0</v>
          </cell>
          <cell r="U54">
            <v>-449.28048960065553</v>
          </cell>
          <cell r="V54">
            <v>68712.82715535762</v>
          </cell>
        </row>
        <row r="55">
          <cell r="B55" t="str">
            <v>SUBCONTRACTORS</v>
          </cell>
          <cell r="F55">
            <v>0</v>
          </cell>
          <cell r="J55">
            <v>0</v>
          </cell>
          <cell r="K55" t="str">
            <v/>
          </cell>
          <cell r="L55" t="str">
            <v/>
          </cell>
          <cell r="M55" t="str">
            <v/>
          </cell>
          <cell r="N55" t="str">
            <v/>
          </cell>
          <cell r="O55">
            <v>0</v>
          </cell>
          <cell r="P55">
            <v>0</v>
          </cell>
          <cell r="Q55">
            <v>0</v>
          </cell>
          <cell r="R55">
            <v>0</v>
          </cell>
          <cell r="S55">
            <v>0</v>
          </cell>
          <cell r="T55">
            <v>0</v>
          </cell>
          <cell r="U55">
            <v>0</v>
          </cell>
          <cell r="V55">
            <v>0</v>
          </cell>
        </row>
        <row r="56">
          <cell r="B56" t="str">
            <v>AGENT FEES</v>
          </cell>
          <cell r="F56">
            <v>0</v>
          </cell>
          <cell r="G56">
            <v>25300</v>
          </cell>
          <cell r="J56">
            <v>25300</v>
          </cell>
          <cell r="K56">
            <v>0</v>
          </cell>
          <cell r="L56" t="str">
            <v/>
          </cell>
          <cell r="M56" t="str">
            <v/>
          </cell>
          <cell r="N56">
            <v>0</v>
          </cell>
          <cell r="O56">
            <v>0</v>
          </cell>
          <cell r="P56">
            <v>0</v>
          </cell>
          <cell r="Q56">
            <v>0</v>
          </cell>
          <cell r="R56">
            <v>0</v>
          </cell>
          <cell r="S56">
            <v>25300</v>
          </cell>
          <cell r="T56">
            <v>0</v>
          </cell>
          <cell r="U56">
            <v>0</v>
          </cell>
          <cell r="V56">
            <v>25300</v>
          </cell>
        </row>
        <row r="57">
          <cell r="B57" t="str">
            <v>TRAVELING</v>
          </cell>
          <cell r="C57">
            <v>9735.2099999999991</v>
          </cell>
          <cell r="D57">
            <v>561.97</v>
          </cell>
          <cell r="E57">
            <v>106.54</v>
          </cell>
          <cell r="F57">
            <v>10403.719999999999</v>
          </cell>
          <cell r="G57">
            <v>28288.379999999997</v>
          </cell>
          <cell r="H57">
            <v>0</v>
          </cell>
          <cell r="I57">
            <v>0</v>
          </cell>
          <cell r="J57">
            <v>28288.379999999997</v>
          </cell>
          <cell r="K57">
            <v>0.34414165816494263</v>
          </cell>
          <cell r="L57" t="str">
            <v/>
          </cell>
          <cell r="M57" t="str">
            <v/>
          </cell>
          <cell r="N57">
            <v>0.36777362295048355</v>
          </cell>
          <cell r="O57">
            <v>14602.814999999999</v>
          </cell>
          <cell r="P57">
            <v>842.95500000000004</v>
          </cell>
          <cell r="Q57">
            <v>159.81</v>
          </cell>
          <cell r="R57">
            <v>15605.579999999998</v>
          </cell>
          <cell r="S57">
            <v>13685.564999999999</v>
          </cell>
          <cell r="T57">
            <v>-842.95500000000004</v>
          </cell>
          <cell r="U57">
            <v>-159.81</v>
          </cell>
          <cell r="V57">
            <v>12682.8</v>
          </cell>
        </row>
        <row r="58">
          <cell r="B58" t="str">
            <v>CONSULTING</v>
          </cell>
          <cell r="C58">
            <v>-31129.119999999999</v>
          </cell>
          <cell r="E58">
            <v>1153.8399999999999</v>
          </cell>
          <cell r="F58">
            <v>-29975.279999999999</v>
          </cell>
          <cell r="G58">
            <v>34766.229999999981</v>
          </cell>
          <cell r="H58">
            <v>0</v>
          </cell>
          <cell r="I58">
            <v>7188.329999999999</v>
          </cell>
          <cell r="J58">
            <v>41954.559999999983</v>
          </cell>
          <cell r="K58">
            <v>-0.89538382505091907</v>
          </cell>
          <cell r="L58" t="str">
            <v/>
          </cell>
          <cell r="M58">
            <v>0.16051572479282394</v>
          </cell>
          <cell r="N58">
            <v>-0.71447013149464589</v>
          </cell>
          <cell r="O58">
            <v>-46693.68</v>
          </cell>
          <cell r="P58">
            <v>0</v>
          </cell>
          <cell r="Q58">
            <v>1730.7599999999998</v>
          </cell>
          <cell r="R58">
            <v>-44962.92</v>
          </cell>
          <cell r="S58">
            <v>81459.909999999974</v>
          </cell>
          <cell r="T58">
            <v>0</v>
          </cell>
          <cell r="U58">
            <v>5457.57</v>
          </cell>
          <cell r="V58">
            <v>86917.479999999981</v>
          </cell>
        </row>
        <row r="59">
          <cell r="B59" t="str">
            <v>MARKETING EXPENSES</v>
          </cell>
          <cell r="D59">
            <v>2847.17</v>
          </cell>
          <cell r="F59">
            <v>2847.17</v>
          </cell>
          <cell r="H59">
            <v>32003.344999999998</v>
          </cell>
          <cell r="J59">
            <v>32003.344999999998</v>
          </cell>
          <cell r="K59" t="str">
            <v/>
          </cell>
          <cell r="L59">
            <v>8.8964762902127903E-2</v>
          </cell>
          <cell r="M59" t="str">
            <v/>
          </cell>
          <cell r="N59">
            <v>8.8964762902127903E-2</v>
          </cell>
          <cell r="O59">
            <v>0</v>
          </cell>
          <cell r="P59">
            <v>4270.7550000000001</v>
          </cell>
          <cell r="Q59">
            <v>0</v>
          </cell>
          <cell r="R59">
            <v>4270.7550000000001</v>
          </cell>
          <cell r="S59">
            <v>0</v>
          </cell>
          <cell r="T59">
            <v>27732.589999999997</v>
          </cell>
          <cell r="U59">
            <v>0</v>
          </cell>
          <cell r="V59">
            <v>27732.589999999997</v>
          </cell>
        </row>
        <row r="60">
          <cell r="B60" t="str">
            <v>BAD DEBT PROVISION</v>
          </cell>
          <cell r="F60">
            <v>0</v>
          </cell>
          <cell r="G60">
            <v>6710</v>
          </cell>
          <cell r="J60">
            <v>6710</v>
          </cell>
          <cell r="K60">
            <v>0</v>
          </cell>
          <cell r="L60" t="str">
            <v/>
          </cell>
          <cell r="M60" t="str">
            <v/>
          </cell>
          <cell r="N60">
            <v>0</v>
          </cell>
          <cell r="O60">
            <v>0</v>
          </cell>
          <cell r="P60">
            <v>0</v>
          </cell>
          <cell r="Q60">
            <v>0</v>
          </cell>
          <cell r="R60">
            <v>0</v>
          </cell>
          <cell r="S60">
            <v>6710</v>
          </cell>
          <cell r="T60">
            <v>0</v>
          </cell>
          <cell r="U60">
            <v>0</v>
          </cell>
          <cell r="V60">
            <v>6710</v>
          </cell>
        </row>
        <row r="61">
          <cell r="B61" t="str">
            <v>OTHER PLAN</v>
          </cell>
          <cell r="C61">
            <v>175.9</v>
          </cell>
          <cell r="E61">
            <v>295.06</v>
          </cell>
          <cell r="F61">
            <v>470.96000000000004</v>
          </cell>
          <cell r="G61">
            <v>0</v>
          </cell>
          <cell r="H61">
            <v>0</v>
          </cell>
          <cell r="I61">
            <v>0</v>
          </cell>
          <cell r="J61">
            <v>0</v>
          </cell>
          <cell r="K61" t="str">
            <v/>
          </cell>
          <cell r="L61" t="str">
            <v/>
          </cell>
          <cell r="M61" t="str">
            <v/>
          </cell>
          <cell r="N61" t="str">
            <v/>
          </cell>
          <cell r="O61">
            <v>263.85000000000002</v>
          </cell>
          <cell r="P61">
            <v>0</v>
          </cell>
          <cell r="Q61">
            <v>442.59000000000003</v>
          </cell>
          <cell r="R61">
            <v>706.44</v>
          </cell>
          <cell r="S61">
            <v>-263.85000000000002</v>
          </cell>
          <cell r="T61">
            <v>0</v>
          </cell>
          <cell r="U61">
            <v>-442.59000000000003</v>
          </cell>
          <cell r="V61">
            <v>-706.44</v>
          </cell>
        </row>
        <row r="62">
          <cell r="B62" t="str">
            <v>GENERAL EXPENSES</v>
          </cell>
          <cell r="C62">
            <v>1502.96</v>
          </cell>
          <cell r="D62">
            <v>2392.35</v>
          </cell>
          <cell r="E62">
            <v>9137.59</v>
          </cell>
          <cell r="F62">
            <v>13032.9</v>
          </cell>
          <cell r="G62">
            <v>19471.5</v>
          </cell>
          <cell r="H62">
            <v>0</v>
          </cell>
          <cell r="I62">
            <v>16290.060000000001</v>
          </cell>
          <cell r="J62">
            <v>35761.56</v>
          </cell>
          <cell r="K62">
            <v>7.7187684564620093E-2</v>
          </cell>
          <cell r="L62" t="str">
            <v/>
          </cell>
          <cell r="M62">
            <v>0.56093040786835646</v>
          </cell>
          <cell r="N62">
            <v>0.36443879964967973</v>
          </cell>
          <cell r="O62">
            <v>2254.44</v>
          </cell>
          <cell r="P62">
            <v>3588.5249999999996</v>
          </cell>
          <cell r="Q62">
            <v>13706.385</v>
          </cell>
          <cell r="R62">
            <v>19549.349999999999</v>
          </cell>
          <cell r="S62">
            <v>17217.060000000001</v>
          </cell>
          <cell r="T62">
            <v>-3588.5249999999996</v>
          </cell>
          <cell r="U62">
            <v>2583.6750000000011</v>
          </cell>
          <cell r="V62">
            <v>16212.210000000003</v>
          </cell>
        </row>
        <row r="63">
          <cell r="C63">
            <v>41866.009999999995</v>
          </cell>
          <cell r="D63">
            <v>5801.49</v>
          </cell>
          <cell r="E63">
            <v>14669.380000000001</v>
          </cell>
          <cell r="F63">
            <v>62336.87999999999</v>
          </cell>
          <cell r="G63">
            <v>276069.80764495826</v>
          </cell>
          <cell r="H63">
            <v>32003.344999999998</v>
          </cell>
          <cell r="I63">
            <v>28993.634510399344</v>
          </cell>
          <cell r="J63">
            <v>337066.7871553576</v>
          </cell>
          <cell r="K63">
            <v>0.15165008574150965</v>
          </cell>
          <cell r="L63">
            <v>0.1812776133244822</v>
          </cell>
          <cell r="M63">
            <v>0.50595174588196024</v>
          </cell>
          <cell r="N63">
            <v>0.18493925351140655</v>
          </cell>
          <cell r="O63">
            <v>62799.014999999999</v>
          </cell>
          <cell r="P63">
            <v>8702.2350000000006</v>
          </cell>
          <cell r="Q63">
            <v>22004.07</v>
          </cell>
          <cell r="R63">
            <v>93505.32</v>
          </cell>
          <cell r="S63">
            <v>213270.79264495824</v>
          </cell>
          <cell r="T63">
            <v>23301.109999999993</v>
          </cell>
          <cell r="U63">
            <v>6989.5645103993447</v>
          </cell>
          <cell r="V63">
            <v>243561.46715535759</v>
          </cell>
        </row>
        <row r="64">
          <cell r="B64" t="str">
            <v>SALARY &amp; WELFARE</v>
          </cell>
          <cell r="C64">
            <v>332687.68</v>
          </cell>
          <cell r="D64">
            <v>8659.9</v>
          </cell>
          <cell r="E64">
            <v>69686.679999999993</v>
          </cell>
          <cell r="F64">
            <v>411034.26</v>
          </cell>
          <cell r="G64">
            <v>438000</v>
          </cell>
          <cell r="H64">
            <v>13000</v>
          </cell>
          <cell r="I64">
            <v>72000</v>
          </cell>
          <cell r="J64">
            <v>523000</v>
          </cell>
          <cell r="K64">
            <v>0.75956091324200914</v>
          </cell>
          <cell r="L64">
            <v>0.66614615384615383</v>
          </cell>
          <cell r="M64">
            <v>0.96787055555555546</v>
          </cell>
          <cell r="N64">
            <v>0.78591636711281077</v>
          </cell>
          <cell r="O64">
            <v>499031.52</v>
          </cell>
          <cell r="P64">
            <v>12989.849999999999</v>
          </cell>
          <cell r="Q64">
            <v>104530.01999999999</v>
          </cell>
          <cell r="R64">
            <v>616551.39</v>
          </cell>
          <cell r="S64">
            <v>-61031.520000000019</v>
          </cell>
          <cell r="T64">
            <v>10.150000000001455</v>
          </cell>
          <cell r="U64">
            <v>-32530.01999999999</v>
          </cell>
          <cell r="V64">
            <v>-93551.390000000014</v>
          </cell>
        </row>
        <row r="65">
          <cell r="B65" t="str">
            <v>SUBCONTRACTORS</v>
          </cell>
          <cell r="F65">
            <v>0</v>
          </cell>
          <cell r="J65">
            <v>0</v>
          </cell>
          <cell r="K65" t="str">
            <v/>
          </cell>
          <cell r="L65" t="str">
            <v/>
          </cell>
          <cell r="M65" t="str">
            <v/>
          </cell>
          <cell r="N65" t="str">
            <v/>
          </cell>
          <cell r="O65">
            <v>0</v>
          </cell>
          <cell r="P65">
            <v>0</v>
          </cell>
          <cell r="Q65">
            <v>0</v>
          </cell>
          <cell r="R65">
            <v>0</v>
          </cell>
          <cell r="S65">
            <v>0</v>
          </cell>
          <cell r="T65">
            <v>0</v>
          </cell>
          <cell r="U65">
            <v>0</v>
          </cell>
          <cell r="V65">
            <v>0</v>
          </cell>
        </row>
        <row r="66">
          <cell r="B66" t="str">
            <v>AGENT FEES</v>
          </cell>
          <cell r="C66">
            <v>-137203.48000000001</v>
          </cell>
          <cell r="F66">
            <v>-137203.48000000001</v>
          </cell>
          <cell r="G66">
            <v>0</v>
          </cell>
          <cell r="J66">
            <v>0</v>
          </cell>
          <cell r="K66" t="str">
            <v/>
          </cell>
          <cell r="L66" t="str">
            <v/>
          </cell>
          <cell r="M66" t="str">
            <v/>
          </cell>
          <cell r="N66" t="str">
            <v/>
          </cell>
          <cell r="O66">
            <v>-205805.22000000003</v>
          </cell>
          <cell r="P66">
            <v>0</v>
          </cell>
          <cell r="Q66">
            <v>0</v>
          </cell>
          <cell r="R66">
            <v>-205805.22000000003</v>
          </cell>
          <cell r="S66">
            <v>205805.22000000003</v>
          </cell>
          <cell r="T66">
            <v>0</v>
          </cell>
          <cell r="U66">
            <v>0</v>
          </cell>
          <cell r="V66">
            <v>205805.22000000003</v>
          </cell>
        </row>
        <row r="67">
          <cell r="B67" t="str">
            <v>TRAVELING</v>
          </cell>
          <cell r="C67">
            <v>16978.36</v>
          </cell>
          <cell r="D67">
            <v>414.56</v>
          </cell>
          <cell r="E67">
            <v>331.03</v>
          </cell>
          <cell r="F67">
            <v>17723.95</v>
          </cell>
          <cell r="G67">
            <v>32000</v>
          </cell>
          <cell r="H67">
            <v>3000</v>
          </cell>
          <cell r="I67">
            <v>2000</v>
          </cell>
          <cell r="J67">
            <v>37000</v>
          </cell>
          <cell r="K67">
            <v>0.53057375000000007</v>
          </cell>
          <cell r="L67">
            <v>0.13818666666666668</v>
          </cell>
          <cell r="M67">
            <v>0.165515</v>
          </cell>
          <cell r="N67">
            <v>0.47902567567567572</v>
          </cell>
          <cell r="O67">
            <v>25467.54</v>
          </cell>
          <cell r="P67">
            <v>621.84</v>
          </cell>
          <cell r="Q67">
            <v>496.54499999999996</v>
          </cell>
          <cell r="R67">
            <v>26585.924999999999</v>
          </cell>
          <cell r="S67">
            <v>6532.4599999999991</v>
          </cell>
          <cell r="T67">
            <v>2378.16</v>
          </cell>
          <cell r="U67">
            <v>1503.4549999999999</v>
          </cell>
          <cell r="V67">
            <v>10414.074999999999</v>
          </cell>
        </row>
        <row r="68">
          <cell r="B68" t="str">
            <v>CONSULTING</v>
          </cell>
          <cell r="C68">
            <v>13435.77</v>
          </cell>
          <cell r="D68">
            <v>-97.5</v>
          </cell>
          <cell r="E68">
            <v>16679.18</v>
          </cell>
          <cell r="F68">
            <v>30017.45</v>
          </cell>
          <cell r="G68">
            <v>34000</v>
          </cell>
          <cell r="H68">
            <v>0</v>
          </cell>
          <cell r="I68">
            <v>16000</v>
          </cell>
          <cell r="J68">
            <v>50000</v>
          </cell>
          <cell r="K68">
            <v>0.39516970588235295</v>
          </cell>
          <cell r="L68" t="str">
            <v/>
          </cell>
          <cell r="M68">
            <v>1.0424487499999999</v>
          </cell>
          <cell r="N68">
            <v>0.60034900000000002</v>
          </cell>
          <cell r="O68">
            <v>20153.654999999999</v>
          </cell>
          <cell r="P68">
            <v>-146.25</v>
          </cell>
          <cell r="Q68">
            <v>25018.77</v>
          </cell>
          <cell r="R68">
            <v>45026.175000000003</v>
          </cell>
          <cell r="S68">
            <v>13846.345000000001</v>
          </cell>
          <cell r="T68">
            <v>146.25</v>
          </cell>
          <cell r="U68">
            <v>-9018.77</v>
          </cell>
          <cell r="V68">
            <v>4973.8250000000007</v>
          </cell>
        </row>
        <row r="69">
          <cell r="B69" t="str">
            <v>MARKETING EXPENSES</v>
          </cell>
          <cell r="C69">
            <v>3552.11</v>
          </cell>
          <cell r="D69">
            <v>36242.65</v>
          </cell>
          <cell r="E69">
            <v>6.75</v>
          </cell>
          <cell r="F69">
            <v>39801.51</v>
          </cell>
          <cell r="H69">
            <v>84000</v>
          </cell>
          <cell r="J69">
            <v>84000</v>
          </cell>
          <cell r="K69" t="str">
            <v/>
          </cell>
          <cell r="L69">
            <v>0.43146011904761905</v>
          </cell>
          <cell r="M69" t="str">
            <v/>
          </cell>
          <cell r="N69">
            <v>0.47382750000000001</v>
          </cell>
          <cell r="O69">
            <v>5328.165</v>
          </cell>
          <cell r="P69">
            <v>54363.975000000006</v>
          </cell>
          <cell r="Q69">
            <v>10.125</v>
          </cell>
          <cell r="R69">
            <v>59702.265000000007</v>
          </cell>
          <cell r="S69">
            <v>-5328.165</v>
          </cell>
          <cell r="T69">
            <v>29636.024999999994</v>
          </cell>
          <cell r="U69">
            <v>-10.125</v>
          </cell>
          <cell r="V69">
            <v>24297.734999999993</v>
          </cell>
        </row>
        <row r="70">
          <cell r="B70" t="str">
            <v>BAD DEBT PROVISION</v>
          </cell>
          <cell r="F70">
            <v>0</v>
          </cell>
          <cell r="G70">
            <v>0</v>
          </cell>
          <cell r="J70">
            <v>0</v>
          </cell>
          <cell r="K70" t="str">
            <v/>
          </cell>
          <cell r="L70" t="str">
            <v/>
          </cell>
          <cell r="M70" t="str">
            <v/>
          </cell>
          <cell r="N70" t="str">
            <v/>
          </cell>
          <cell r="O70">
            <v>0</v>
          </cell>
          <cell r="P70">
            <v>0</v>
          </cell>
          <cell r="Q70">
            <v>0</v>
          </cell>
          <cell r="R70">
            <v>0</v>
          </cell>
          <cell r="S70">
            <v>0</v>
          </cell>
          <cell r="T70">
            <v>0</v>
          </cell>
          <cell r="U70">
            <v>0</v>
          </cell>
          <cell r="V70">
            <v>0</v>
          </cell>
        </row>
        <row r="71">
          <cell r="B71" t="str">
            <v>OTHER PLAN</v>
          </cell>
          <cell r="C71">
            <v>1227.28</v>
          </cell>
          <cell r="D71">
            <v>2013.2</v>
          </cell>
          <cell r="E71">
            <v>116.29</v>
          </cell>
          <cell r="F71">
            <v>3356.77</v>
          </cell>
          <cell r="G71">
            <v>21500</v>
          </cell>
          <cell r="H71">
            <v>2000</v>
          </cell>
          <cell r="I71">
            <v>12000</v>
          </cell>
          <cell r="J71">
            <v>35500</v>
          </cell>
          <cell r="K71">
            <v>5.708279069767442E-2</v>
          </cell>
          <cell r="L71">
            <v>1.0065999999999999</v>
          </cell>
          <cell r="M71">
            <v>9.6908333333333343E-3</v>
          </cell>
          <cell r="N71">
            <v>9.4556901408450703E-2</v>
          </cell>
          <cell r="O71">
            <v>1840.92</v>
          </cell>
          <cell r="P71">
            <v>3019.8</v>
          </cell>
          <cell r="Q71">
            <v>174.435</v>
          </cell>
          <cell r="R71">
            <v>5035.1550000000007</v>
          </cell>
          <cell r="S71">
            <v>19659.080000000002</v>
          </cell>
          <cell r="T71">
            <v>-1019.8000000000002</v>
          </cell>
          <cell r="U71">
            <v>11825.565000000001</v>
          </cell>
          <cell r="V71">
            <v>30464.845000000001</v>
          </cell>
        </row>
        <row r="72">
          <cell r="B72" t="str">
            <v>GENERAL EXPENSES</v>
          </cell>
          <cell r="C72">
            <v>24177.01</v>
          </cell>
          <cell r="D72">
            <v>6041.86</v>
          </cell>
          <cell r="E72">
            <v>18130.13</v>
          </cell>
          <cell r="F72">
            <v>48349</v>
          </cell>
          <cell r="G72">
            <v>23500</v>
          </cell>
          <cell r="H72">
            <v>2000</v>
          </cell>
          <cell r="I72">
            <v>13000</v>
          </cell>
          <cell r="J72">
            <v>38500</v>
          </cell>
          <cell r="K72">
            <v>1.0288089361702126</v>
          </cell>
          <cell r="L72">
            <v>3.0209299999999999</v>
          </cell>
          <cell r="M72">
            <v>1.3946253846153847</v>
          </cell>
          <cell r="N72">
            <v>1.2558181818181817</v>
          </cell>
          <cell r="O72">
            <v>36265.514999999999</v>
          </cell>
          <cell r="P72">
            <v>9062.7899999999991</v>
          </cell>
          <cell r="Q72">
            <v>27195.195</v>
          </cell>
          <cell r="R72">
            <v>72523.5</v>
          </cell>
          <cell r="S72">
            <v>-12765.514999999999</v>
          </cell>
          <cell r="T72">
            <v>-7062.7899999999991</v>
          </cell>
          <cell r="U72">
            <v>-14195.195</v>
          </cell>
          <cell r="V72">
            <v>-34023.5</v>
          </cell>
        </row>
        <row r="73">
          <cell r="C73">
            <v>254854.72999999998</v>
          </cell>
          <cell r="D73">
            <v>53274.67</v>
          </cell>
          <cell r="E73">
            <v>104950.05999999998</v>
          </cell>
          <cell r="F73">
            <v>413079.45999999996</v>
          </cell>
          <cell r="G73">
            <v>549000</v>
          </cell>
          <cell r="H73">
            <v>104000</v>
          </cell>
          <cell r="I73">
            <v>115000</v>
          </cell>
          <cell r="J73">
            <v>768000</v>
          </cell>
          <cell r="K73">
            <v>0.46421626593806919</v>
          </cell>
          <cell r="L73">
            <v>0.51225644230769229</v>
          </cell>
          <cell r="M73">
            <v>0.91260921739130418</v>
          </cell>
          <cell r="N73">
            <v>0.53786388020833331</v>
          </cell>
          <cell r="O73">
            <v>382282.09499999997</v>
          </cell>
          <cell r="P73">
            <v>79912.005000000005</v>
          </cell>
          <cell r="Q73">
            <v>157425.09</v>
          </cell>
          <cell r="R73">
            <v>619619.18999999994</v>
          </cell>
          <cell r="S73">
            <v>166717.90499999997</v>
          </cell>
          <cell r="T73">
            <v>24087.994999999995</v>
          </cell>
          <cell r="U73">
            <v>-42425.089999999989</v>
          </cell>
          <cell r="V73">
            <v>148380.80999999997</v>
          </cell>
        </row>
        <row r="74">
          <cell r="B74" t="str">
            <v>SALARY &amp; WELFARE</v>
          </cell>
          <cell r="F74">
            <v>0</v>
          </cell>
          <cell r="G74">
            <v>929035.26</v>
          </cell>
          <cell r="H74">
            <v>72687.900000000009</v>
          </cell>
          <cell r="I74">
            <v>244948.98000000004</v>
          </cell>
          <cell r="J74">
            <v>1246672.1400000001</v>
          </cell>
          <cell r="K74">
            <v>0</v>
          </cell>
          <cell r="L74">
            <v>0</v>
          </cell>
          <cell r="M74">
            <v>0</v>
          </cell>
          <cell r="N74">
            <v>0</v>
          </cell>
          <cell r="O74">
            <v>0</v>
          </cell>
          <cell r="P74">
            <v>0</v>
          </cell>
          <cell r="Q74">
            <v>0</v>
          </cell>
          <cell r="R74">
            <v>0</v>
          </cell>
          <cell r="S74">
            <v>929035.26</v>
          </cell>
          <cell r="T74">
            <v>72687.900000000009</v>
          </cell>
          <cell r="U74">
            <v>244948.98000000004</v>
          </cell>
          <cell r="V74">
            <v>1246672.1400000001</v>
          </cell>
        </row>
        <row r="75">
          <cell r="B75" t="str">
            <v>SUBCONTRACTORS</v>
          </cell>
          <cell r="C75">
            <v>708042.23999999999</v>
          </cell>
          <cell r="E75">
            <v>425020.00000000006</v>
          </cell>
          <cell r="F75">
            <v>1133062.24</v>
          </cell>
          <cell r="J75">
            <v>0</v>
          </cell>
          <cell r="K75" t="str">
            <v/>
          </cell>
          <cell r="L75" t="str">
            <v/>
          </cell>
          <cell r="M75" t="str">
            <v/>
          </cell>
          <cell r="N75" t="str">
            <v/>
          </cell>
          <cell r="O75">
            <v>1062063.3599999999</v>
          </cell>
          <cell r="P75">
            <v>0</v>
          </cell>
          <cell r="Q75">
            <v>637530.00000000012</v>
          </cell>
          <cell r="R75">
            <v>1699593.3599999999</v>
          </cell>
          <cell r="S75">
            <v>-1062063.3599999999</v>
          </cell>
          <cell r="T75">
            <v>0</v>
          </cell>
          <cell r="U75">
            <v>-637530.00000000012</v>
          </cell>
          <cell r="V75">
            <v>-1699593.3599999999</v>
          </cell>
        </row>
        <row r="76">
          <cell r="B76" t="str">
            <v>AGENT FEES</v>
          </cell>
          <cell r="F76">
            <v>0</v>
          </cell>
          <cell r="G76">
            <v>0</v>
          </cell>
          <cell r="J76">
            <v>0</v>
          </cell>
          <cell r="K76" t="str">
            <v/>
          </cell>
          <cell r="L76" t="str">
            <v/>
          </cell>
          <cell r="M76" t="str">
            <v/>
          </cell>
          <cell r="N76" t="str">
            <v/>
          </cell>
          <cell r="O76">
            <v>0</v>
          </cell>
          <cell r="P76">
            <v>0</v>
          </cell>
          <cell r="Q76">
            <v>0</v>
          </cell>
          <cell r="R76">
            <v>0</v>
          </cell>
          <cell r="S76">
            <v>0</v>
          </cell>
          <cell r="T76">
            <v>0</v>
          </cell>
          <cell r="U76">
            <v>0</v>
          </cell>
          <cell r="V76">
            <v>0</v>
          </cell>
        </row>
        <row r="77">
          <cell r="B77" t="str">
            <v>TRAVELING</v>
          </cell>
          <cell r="F77">
            <v>0</v>
          </cell>
          <cell r="G77">
            <v>49975.4</v>
          </cell>
          <cell r="H77">
            <v>4266.0000000000009</v>
          </cell>
          <cell r="I77">
            <v>25122.000000000004</v>
          </cell>
          <cell r="J77">
            <v>79363.400000000009</v>
          </cell>
          <cell r="K77">
            <v>0</v>
          </cell>
          <cell r="L77">
            <v>0</v>
          </cell>
          <cell r="M77">
            <v>0</v>
          </cell>
          <cell r="N77">
            <v>0</v>
          </cell>
          <cell r="O77">
            <v>0</v>
          </cell>
          <cell r="P77">
            <v>0</v>
          </cell>
          <cell r="Q77">
            <v>0</v>
          </cell>
          <cell r="R77">
            <v>0</v>
          </cell>
          <cell r="S77">
            <v>49975.4</v>
          </cell>
          <cell r="T77">
            <v>4266.0000000000009</v>
          </cell>
          <cell r="U77">
            <v>25122.000000000004</v>
          </cell>
          <cell r="V77">
            <v>79363.400000000009</v>
          </cell>
        </row>
        <row r="78">
          <cell r="B78" t="str">
            <v>CONSULTING</v>
          </cell>
          <cell r="F78">
            <v>0</v>
          </cell>
          <cell r="G78">
            <v>0</v>
          </cell>
          <cell r="H78">
            <v>0</v>
          </cell>
          <cell r="I78">
            <v>0</v>
          </cell>
          <cell r="J78">
            <v>0</v>
          </cell>
          <cell r="K78" t="str">
            <v/>
          </cell>
          <cell r="L78" t="str">
            <v/>
          </cell>
          <cell r="M78" t="str">
            <v/>
          </cell>
          <cell r="N78" t="str">
            <v/>
          </cell>
          <cell r="O78">
            <v>0</v>
          </cell>
          <cell r="P78">
            <v>0</v>
          </cell>
          <cell r="Q78">
            <v>0</v>
          </cell>
          <cell r="R78">
            <v>0</v>
          </cell>
          <cell r="S78">
            <v>0</v>
          </cell>
          <cell r="T78">
            <v>0</v>
          </cell>
          <cell r="U78">
            <v>0</v>
          </cell>
          <cell r="V78">
            <v>0</v>
          </cell>
        </row>
        <row r="79">
          <cell r="B79" t="str">
            <v>MARKETING EXPENSES</v>
          </cell>
          <cell r="F79">
            <v>0</v>
          </cell>
          <cell r="H79">
            <v>237000</v>
          </cell>
          <cell r="J79">
            <v>237000</v>
          </cell>
          <cell r="K79" t="str">
            <v/>
          </cell>
          <cell r="L79">
            <v>0</v>
          </cell>
          <cell r="M79" t="str">
            <v/>
          </cell>
          <cell r="N79">
            <v>0</v>
          </cell>
          <cell r="O79">
            <v>0</v>
          </cell>
          <cell r="P79">
            <v>0</v>
          </cell>
          <cell r="Q79">
            <v>0</v>
          </cell>
          <cell r="R79">
            <v>0</v>
          </cell>
          <cell r="S79">
            <v>0</v>
          </cell>
          <cell r="T79">
            <v>237000</v>
          </cell>
          <cell r="U79">
            <v>0</v>
          </cell>
          <cell r="V79">
            <v>237000</v>
          </cell>
        </row>
        <row r="80">
          <cell r="B80" t="str">
            <v>BAD DEBT PROVISION</v>
          </cell>
          <cell r="F80">
            <v>0</v>
          </cell>
          <cell r="G80">
            <v>41001</v>
          </cell>
          <cell r="J80">
            <v>41001</v>
          </cell>
          <cell r="K80">
            <v>0</v>
          </cell>
          <cell r="L80" t="str">
            <v/>
          </cell>
          <cell r="M80" t="str">
            <v/>
          </cell>
          <cell r="N80">
            <v>0</v>
          </cell>
          <cell r="O80">
            <v>0</v>
          </cell>
          <cell r="P80">
            <v>0</v>
          </cell>
          <cell r="Q80">
            <v>0</v>
          </cell>
          <cell r="R80">
            <v>0</v>
          </cell>
          <cell r="S80">
            <v>41001</v>
          </cell>
          <cell r="T80">
            <v>0</v>
          </cell>
          <cell r="U80">
            <v>0</v>
          </cell>
          <cell r="V80">
            <v>41001</v>
          </cell>
        </row>
        <row r="81">
          <cell r="B81" t="str">
            <v>OTHER PLAN</v>
          </cell>
          <cell r="F81">
            <v>0</v>
          </cell>
          <cell r="G81">
            <v>127373.28000000001</v>
          </cell>
          <cell r="H81">
            <v>16281.9</v>
          </cell>
          <cell r="I81">
            <v>268773.80000000005</v>
          </cell>
          <cell r="J81">
            <v>412428.9800000001</v>
          </cell>
          <cell r="K81">
            <v>0</v>
          </cell>
          <cell r="L81">
            <v>0</v>
          </cell>
          <cell r="M81">
            <v>0</v>
          </cell>
          <cell r="N81">
            <v>0</v>
          </cell>
          <cell r="O81">
            <v>0</v>
          </cell>
          <cell r="P81">
            <v>0</v>
          </cell>
          <cell r="Q81">
            <v>0</v>
          </cell>
          <cell r="R81">
            <v>0</v>
          </cell>
          <cell r="S81">
            <v>127373.28000000001</v>
          </cell>
          <cell r="T81">
            <v>16281.9</v>
          </cell>
          <cell r="U81">
            <v>268773.80000000005</v>
          </cell>
          <cell r="V81">
            <v>412428.9800000001</v>
          </cell>
        </row>
        <row r="82">
          <cell r="B82" t="str">
            <v>GENERAL EXPENSES</v>
          </cell>
          <cell r="F82">
            <v>0</v>
          </cell>
          <cell r="G82">
            <v>113071.12</v>
          </cell>
          <cell r="H82">
            <v>22614.54</v>
          </cell>
          <cell r="I82">
            <v>99497.340000000011</v>
          </cell>
          <cell r="J82">
            <v>235183</v>
          </cell>
          <cell r="K82">
            <v>0</v>
          </cell>
          <cell r="L82">
            <v>0</v>
          </cell>
          <cell r="M82">
            <v>0</v>
          </cell>
          <cell r="N82">
            <v>0</v>
          </cell>
          <cell r="O82">
            <v>0</v>
          </cell>
          <cell r="P82">
            <v>0</v>
          </cell>
          <cell r="Q82">
            <v>0</v>
          </cell>
          <cell r="R82">
            <v>0</v>
          </cell>
          <cell r="S82">
            <v>113071.12</v>
          </cell>
          <cell r="T82">
            <v>22614.54</v>
          </cell>
          <cell r="U82">
            <v>99497.340000000011</v>
          </cell>
          <cell r="V82">
            <v>235183</v>
          </cell>
        </row>
        <row r="83">
          <cell r="C83">
            <v>708042.23999999999</v>
          </cell>
          <cell r="D83">
            <v>0</v>
          </cell>
          <cell r="E83">
            <v>425020.00000000006</v>
          </cell>
          <cell r="F83">
            <v>1133062.24</v>
          </cell>
          <cell r="G83">
            <v>1260456.06</v>
          </cell>
          <cell r="H83">
            <v>352850.34</v>
          </cell>
          <cell r="I83">
            <v>638342.12</v>
          </cell>
          <cell r="J83">
            <v>2251648.52</v>
          </cell>
          <cell r="K83">
            <v>0.56173496440645454</v>
          </cell>
          <cell r="L83">
            <v>0</v>
          </cell>
          <cell r="M83">
            <v>0.66581851123970959</v>
          </cell>
          <cell r="N83">
            <v>0.50321452479625906</v>
          </cell>
          <cell r="O83">
            <v>1062063.3599999999</v>
          </cell>
          <cell r="P83">
            <v>0</v>
          </cell>
          <cell r="Q83">
            <v>637530.00000000012</v>
          </cell>
          <cell r="R83">
            <v>1699593.3599999999</v>
          </cell>
          <cell r="S83">
            <v>198392.70000000013</v>
          </cell>
          <cell r="T83">
            <v>352850.34</v>
          </cell>
          <cell r="U83">
            <v>812.11999999998079</v>
          </cell>
          <cell r="V83">
            <v>552055.16000000015</v>
          </cell>
        </row>
        <row r="84">
          <cell r="B84" t="str">
            <v>SALARY &amp; WELFARE</v>
          </cell>
          <cell r="C84">
            <v>111795.79</v>
          </cell>
          <cell r="D84">
            <v>1693.68</v>
          </cell>
          <cell r="E84">
            <v>18404.38</v>
          </cell>
          <cell r="F84">
            <v>131893.84999999998</v>
          </cell>
          <cell r="G84">
            <v>26712.361124859544</v>
          </cell>
          <cell r="H84">
            <v>0</v>
          </cell>
          <cell r="I84">
            <v>7632.1031785312989</v>
          </cell>
          <cell r="J84">
            <v>34344.464303390843</v>
          </cell>
          <cell r="K84">
            <v>4.1851706585367534</v>
          </cell>
          <cell r="L84" t="str">
            <v/>
          </cell>
          <cell r="M84">
            <v>2.4114427661002469</v>
          </cell>
          <cell r="N84">
            <v>3.8403234021902635</v>
          </cell>
          <cell r="O84">
            <v>167693.685</v>
          </cell>
          <cell r="P84">
            <v>2540.52</v>
          </cell>
          <cell r="Q84">
            <v>27606.57</v>
          </cell>
          <cell r="R84">
            <v>197840.77499999999</v>
          </cell>
          <cell r="S84">
            <v>-140981.32387514046</v>
          </cell>
          <cell r="T84">
            <v>-2540.52</v>
          </cell>
          <cell r="U84">
            <v>-19974.466821468701</v>
          </cell>
          <cell r="V84">
            <v>-163496.31069660914</v>
          </cell>
        </row>
        <row r="85">
          <cell r="B85" t="str">
            <v>SUBCONTRACTORS</v>
          </cell>
          <cell r="F85">
            <v>0</v>
          </cell>
          <cell r="J85">
            <v>0</v>
          </cell>
          <cell r="K85" t="str">
            <v/>
          </cell>
          <cell r="L85" t="str">
            <v/>
          </cell>
          <cell r="M85" t="str">
            <v/>
          </cell>
          <cell r="N85" t="str">
            <v/>
          </cell>
          <cell r="O85">
            <v>0</v>
          </cell>
          <cell r="P85">
            <v>0</v>
          </cell>
          <cell r="Q85">
            <v>0</v>
          </cell>
          <cell r="R85">
            <v>0</v>
          </cell>
          <cell r="S85">
            <v>0</v>
          </cell>
          <cell r="T85">
            <v>0</v>
          </cell>
          <cell r="U85">
            <v>0</v>
          </cell>
          <cell r="V85">
            <v>0</v>
          </cell>
        </row>
        <row r="86">
          <cell r="B86" t="str">
            <v>AGENT FEES</v>
          </cell>
          <cell r="F86">
            <v>0</v>
          </cell>
          <cell r="G86">
            <v>0</v>
          </cell>
          <cell r="J86">
            <v>0</v>
          </cell>
          <cell r="K86" t="str">
            <v/>
          </cell>
          <cell r="L86" t="str">
            <v/>
          </cell>
          <cell r="M86" t="str">
            <v/>
          </cell>
          <cell r="N86" t="str">
            <v/>
          </cell>
          <cell r="O86">
            <v>0</v>
          </cell>
          <cell r="P86">
            <v>0</v>
          </cell>
          <cell r="Q86">
            <v>0</v>
          </cell>
          <cell r="R86">
            <v>0</v>
          </cell>
          <cell r="S86">
            <v>0</v>
          </cell>
          <cell r="T86">
            <v>0</v>
          </cell>
          <cell r="U86">
            <v>0</v>
          </cell>
          <cell r="V86">
            <v>0</v>
          </cell>
        </row>
        <row r="87">
          <cell r="B87" t="str">
            <v>TRAVELING</v>
          </cell>
          <cell r="C87">
            <v>5023.8100000000004</v>
          </cell>
          <cell r="D87">
            <v>72.099999999999994</v>
          </cell>
          <cell r="E87">
            <v>7590.77</v>
          </cell>
          <cell r="F87">
            <v>12686.68</v>
          </cell>
          <cell r="G87">
            <v>1743.3179999999998</v>
          </cell>
          <cell r="H87">
            <v>0</v>
          </cell>
          <cell r="I87">
            <v>949.36500000000001</v>
          </cell>
          <cell r="J87">
            <v>2692.683</v>
          </cell>
          <cell r="K87">
            <v>2.8817519236306866</v>
          </cell>
          <cell r="L87" t="str">
            <v/>
          </cell>
          <cell r="M87">
            <v>7.9956286570497124</v>
          </cell>
          <cell r="N87">
            <v>4.711538640085001</v>
          </cell>
          <cell r="O87">
            <v>7535.7150000000001</v>
          </cell>
          <cell r="P87">
            <v>108.14999999999999</v>
          </cell>
          <cell r="Q87">
            <v>11386.155000000001</v>
          </cell>
          <cell r="R87">
            <v>19030.02</v>
          </cell>
          <cell r="S87">
            <v>-5792.3970000000008</v>
          </cell>
          <cell r="T87">
            <v>-108.14999999999999</v>
          </cell>
          <cell r="U87">
            <v>-10436.790000000001</v>
          </cell>
          <cell r="V87">
            <v>-16337.337000000001</v>
          </cell>
        </row>
        <row r="88">
          <cell r="B88" t="str">
            <v>CONSULTING</v>
          </cell>
          <cell r="E88">
            <v>8628.61</v>
          </cell>
          <cell r="F88">
            <v>8628.61</v>
          </cell>
          <cell r="G88">
            <v>0</v>
          </cell>
          <cell r="H88">
            <v>0</v>
          </cell>
          <cell r="I88">
            <v>5384.6299999999992</v>
          </cell>
          <cell r="J88">
            <v>5384.6299999999992</v>
          </cell>
          <cell r="K88" t="str">
            <v/>
          </cell>
          <cell r="L88" t="str">
            <v/>
          </cell>
          <cell r="M88">
            <v>1.6024517933451328</v>
          </cell>
          <cell r="N88">
            <v>1.6024517933451328</v>
          </cell>
          <cell r="O88">
            <v>0</v>
          </cell>
          <cell r="P88">
            <v>0</v>
          </cell>
          <cell r="Q88">
            <v>12942.915000000001</v>
          </cell>
          <cell r="R88">
            <v>12942.915000000001</v>
          </cell>
          <cell r="S88">
            <v>0</v>
          </cell>
          <cell r="T88">
            <v>0</v>
          </cell>
          <cell r="U88">
            <v>-7558.2850000000017</v>
          </cell>
          <cell r="V88">
            <v>-7558.2850000000017</v>
          </cell>
        </row>
        <row r="89">
          <cell r="B89" t="str">
            <v>MARKETING EXPENSES</v>
          </cell>
          <cell r="C89">
            <v>149.66</v>
          </cell>
          <cell r="D89">
            <v>8636.6299999999992</v>
          </cell>
          <cell r="F89">
            <v>8786.2899999999991</v>
          </cell>
          <cell r="H89">
            <v>0</v>
          </cell>
          <cell r="J89">
            <v>0</v>
          </cell>
          <cell r="K89" t="str">
            <v/>
          </cell>
          <cell r="L89" t="str">
            <v/>
          </cell>
          <cell r="M89" t="str">
            <v/>
          </cell>
          <cell r="N89" t="str">
            <v/>
          </cell>
          <cell r="O89">
            <v>224.49</v>
          </cell>
          <cell r="P89">
            <v>12954.945</v>
          </cell>
          <cell r="Q89">
            <v>0</v>
          </cell>
          <cell r="R89">
            <v>13179.434999999999</v>
          </cell>
          <cell r="S89">
            <v>-224.49</v>
          </cell>
          <cell r="T89">
            <v>-12954.945</v>
          </cell>
          <cell r="U89">
            <v>0</v>
          </cell>
          <cell r="V89">
            <v>-13179.434999999999</v>
          </cell>
        </row>
        <row r="90">
          <cell r="B90" t="str">
            <v>BAD DEBT PROVISION</v>
          </cell>
          <cell r="F90">
            <v>0</v>
          </cell>
          <cell r="G90">
            <v>0</v>
          </cell>
          <cell r="J90">
            <v>0</v>
          </cell>
          <cell r="K90" t="str">
            <v/>
          </cell>
          <cell r="L90" t="str">
            <v/>
          </cell>
          <cell r="M90" t="str">
            <v/>
          </cell>
          <cell r="N90" t="str">
            <v/>
          </cell>
          <cell r="O90">
            <v>0</v>
          </cell>
          <cell r="P90">
            <v>0</v>
          </cell>
          <cell r="Q90">
            <v>0</v>
          </cell>
          <cell r="R90">
            <v>0</v>
          </cell>
          <cell r="S90">
            <v>0</v>
          </cell>
          <cell r="T90">
            <v>0</v>
          </cell>
          <cell r="U90">
            <v>0</v>
          </cell>
          <cell r="V90">
            <v>0</v>
          </cell>
        </row>
        <row r="91">
          <cell r="B91" t="str">
            <v>OTHER PLAN</v>
          </cell>
          <cell r="F91">
            <v>0</v>
          </cell>
          <cell r="G91">
            <v>288.37200000000001</v>
          </cell>
          <cell r="H91">
            <v>0</v>
          </cell>
          <cell r="I91">
            <v>0</v>
          </cell>
          <cell r="J91">
            <v>288.37200000000001</v>
          </cell>
          <cell r="K91">
            <v>0</v>
          </cell>
          <cell r="L91" t="str">
            <v/>
          </cell>
          <cell r="M91" t="str">
            <v/>
          </cell>
          <cell r="N91">
            <v>0</v>
          </cell>
          <cell r="O91">
            <v>0</v>
          </cell>
          <cell r="P91">
            <v>0</v>
          </cell>
          <cell r="Q91">
            <v>0</v>
          </cell>
          <cell r="R91">
            <v>0</v>
          </cell>
          <cell r="S91">
            <v>288.37200000000001</v>
          </cell>
          <cell r="T91">
            <v>0</v>
          </cell>
          <cell r="U91">
            <v>0</v>
          </cell>
          <cell r="V91">
            <v>288.37200000000001</v>
          </cell>
        </row>
        <row r="92">
          <cell r="B92" t="str">
            <v>GENERAL EXPENSES</v>
          </cell>
          <cell r="C92">
            <v>12395.91</v>
          </cell>
          <cell r="E92">
            <v>8717.51</v>
          </cell>
          <cell r="F92">
            <v>21113.42</v>
          </cell>
          <cell r="G92">
            <v>5779.0259999999998</v>
          </cell>
          <cell r="H92">
            <v>0</v>
          </cell>
          <cell r="I92">
            <v>6921.7837499999887</v>
          </cell>
          <cell r="J92">
            <v>12700.809749999989</v>
          </cell>
          <cell r="K92">
            <v>2.1449825628055663</v>
          </cell>
          <cell r="L92" t="str">
            <v/>
          </cell>
          <cell r="M92">
            <v>1.259431140130608</v>
          </cell>
          <cell r="N92">
            <v>1.6623680234246494</v>
          </cell>
          <cell r="O92">
            <v>18593.864999999998</v>
          </cell>
          <cell r="P92">
            <v>0</v>
          </cell>
          <cell r="Q92">
            <v>13076.264999999999</v>
          </cell>
          <cell r="R92">
            <v>31670.129999999997</v>
          </cell>
          <cell r="S92">
            <v>-12814.838999999998</v>
          </cell>
          <cell r="T92">
            <v>0</v>
          </cell>
          <cell r="U92">
            <v>-6154.4812500000107</v>
          </cell>
          <cell r="V92">
            <v>-18969.320250000008</v>
          </cell>
        </row>
        <row r="93">
          <cell r="C93">
            <v>129365.17</v>
          </cell>
          <cell r="D93">
            <v>10402.41</v>
          </cell>
          <cell r="E93">
            <v>43341.270000000004</v>
          </cell>
          <cell r="F93">
            <v>183108.84999999998</v>
          </cell>
          <cell r="G93">
            <v>34523.077124859541</v>
          </cell>
          <cell r="H93">
            <v>0</v>
          </cell>
          <cell r="I93">
            <v>20887.881928531286</v>
          </cell>
          <cell r="J93">
            <v>55410.959053390827</v>
          </cell>
          <cell r="K93">
            <v>3.7472085565294559</v>
          </cell>
          <cell r="L93" t="str">
            <v/>
          </cell>
          <cell r="M93">
            <v>2.0749480559251472</v>
          </cell>
          <cell r="N93">
            <v>3.3045602012332393</v>
          </cell>
          <cell r="O93">
            <v>194047.75499999998</v>
          </cell>
          <cell r="P93">
            <v>15603.615</v>
          </cell>
          <cell r="Q93">
            <v>65011.904999999999</v>
          </cell>
          <cell r="R93">
            <v>274663.27499999997</v>
          </cell>
          <cell r="S93">
            <v>-159524.67787514045</v>
          </cell>
          <cell r="T93">
            <v>-15603.615</v>
          </cell>
          <cell r="U93">
            <v>-44124.023071468713</v>
          </cell>
          <cell r="V93">
            <v>-219252.31594660916</v>
          </cell>
        </row>
        <row r="94">
          <cell r="B94" t="str">
            <v>SALARY &amp; WELFARE</v>
          </cell>
          <cell r="C94">
            <v>59625.73</v>
          </cell>
          <cell r="F94">
            <v>59625.73</v>
          </cell>
          <cell r="G94">
            <v>163375</v>
          </cell>
          <cell r="H94">
            <v>0</v>
          </cell>
          <cell r="I94">
            <v>5750</v>
          </cell>
          <cell r="J94">
            <v>169125</v>
          </cell>
          <cell r="K94">
            <v>0.36496238714613621</v>
          </cell>
          <cell r="L94" t="str">
            <v/>
          </cell>
          <cell r="M94">
            <v>0</v>
          </cell>
          <cell r="N94">
            <v>0.35255420546932742</v>
          </cell>
          <cell r="O94">
            <v>89438.595000000001</v>
          </cell>
          <cell r="P94">
            <v>0</v>
          </cell>
          <cell r="Q94">
            <v>0</v>
          </cell>
          <cell r="R94">
            <v>89438.595000000001</v>
          </cell>
          <cell r="S94">
            <v>73936.404999999999</v>
          </cell>
          <cell r="T94">
            <v>0</v>
          </cell>
          <cell r="U94">
            <v>5750</v>
          </cell>
          <cell r="V94">
            <v>79686.404999999999</v>
          </cell>
        </row>
        <row r="95">
          <cell r="B95" t="str">
            <v>SUBCONTRACTORS</v>
          </cell>
          <cell r="F95">
            <v>0</v>
          </cell>
          <cell r="J95">
            <v>0</v>
          </cell>
          <cell r="K95" t="str">
            <v/>
          </cell>
          <cell r="L95" t="str">
            <v/>
          </cell>
          <cell r="M95" t="str">
            <v/>
          </cell>
          <cell r="N95" t="str">
            <v/>
          </cell>
          <cell r="O95">
            <v>0</v>
          </cell>
          <cell r="P95">
            <v>0</v>
          </cell>
          <cell r="Q95">
            <v>0</v>
          </cell>
          <cell r="R95">
            <v>0</v>
          </cell>
          <cell r="S95">
            <v>0</v>
          </cell>
          <cell r="T95">
            <v>0</v>
          </cell>
          <cell r="U95">
            <v>0</v>
          </cell>
          <cell r="V95">
            <v>0</v>
          </cell>
        </row>
        <row r="96">
          <cell r="B96" t="str">
            <v>AGENT FEES</v>
          </cell>
          <cell r="F96">
            <v>0</v>
          </cell>
          <cell r="G96">
            <v>22500</v>
          </cell>
          <cell r="J96">
            <v>22500</v>
          </cell>
          <cell r="K96">
            <v>0</v>
          </cell>
          <cell r="L96" t="str">
            <v/>
          </cell>
          <cell r="M96" t="str">
            <v/>
          </cell>
          <cell r="N96">
            <v>0</v>
          </cell>
          <cell r="O96">
            <v>0</v>
          </cell>
          <cell r="P96">
            <v>0</v>
          </cell>
          <cell r="Q96">
            <v>0</v>
          </cell>
          <cell r="R96">
            <v>0</v>
          </cell>
          <cell r="S96">
            <v>22500</v>
          </cell>
          <cell r="T96">
            <v>0</v>
          </cell>
          <cell r="U96">
            <v>0</v>
          </cell>
          <cell r="V96">
            <v>22500</v>
          </cell>
        </row>
        <row r="97">
          <cell r="B97" t="str">
            <v>TRAVELING</v>
          </cell>
          <cell r="C97">
            <v>20240.55</v>
          </cell>
          <cell r="D97">
            <v>383.76</v>
          </cell>
          <cell r="F97">
            <v>20624.309999999998</v>
          </cell>
          <cell r="G97">
            <v>14000</v>
          </cell>
          <cell r="H97">
            <v>0</v>
          </cell>
          <cell r="I97">
            <v>1000</v>
          </cell>
          <cell r="J97">
            <v>15000</v>
          </cell>
          <cell r="K97">
            <v>1.4457535714285714</v>
          </cell>
          <cell r="L97" t="str">
            <v/>
          </cell>
          <cell r="M97">
            <v>0</v>
          </cell>
          <cell r="N97">
            <v>1.3749539999999998</v>
          </cell>
          <cell r="O97">
            <v>30360.824999999997</v>
          </cell>
          <cell r="P97">
            <v>575.64</v>
          </cell>
          <cell r="Q97">
            <v>0</v>
          </cell>
          <cell r="R97">
            <v>30936.464999999997</v>
          </cell>
          <cell r="S97">
            <v>-16360.824999999997</v>
          </cell>
          <cell r="T97">
            <v>-575.64</v>
          </cell>
          <cell r="U97">
            <v>1000</v>
          </cell>
          <cell r="V97">
            <v>-15936.464999999997</v>
          </cell>
        </row>
        <row r="98">
          <cell r="B98" t="str">
            <v>CONSULTING</v>
          </cell>
          <cell r="C98">
            <v>3971.82</v>
          </cell>
          <cell r="F98">
            <v>3971.82</v>
          </cell>
          <cell r="G98">
            <v>14000</v>
          </cell>
          <cell r="H98">
            <v>0</v>
          </cell>
          <cell r="I98">
            <v>10000</v>
          </cell>
          <cell r="J98">
            <v>24000</v>
          </cell>
          <cell r="K98">
            <v>0.2837014285714286</v>
          </cell>
          <cell r="L98" t="str">
            <v/>
          </cell>
          <cell r="M98">
            <v>0</v>
          </cell>
          <cell r="N98">
            <v>0.16549250000000001</v>
          </cell>
          <cell r="O98">
            <v>5957.7300000000005</v>
          </cell>
          <cell r="P98">
            <v>0</v>
          </cell>
          <cell r="Q98">
            <v>0</v>
          </cell>
          <cell r="R98">
            <v>5957.7300000000005</v>
          </cell>
          <cell r="S98">
            <v>8042.2699999999995</v>
          </cell>
          <cell r="T98">
            <v>0</v>
          </cell>
          <cell r="U98">
            <v>10000</v>
          </cell>
          <cell r="V98">
            <v>18042.27</v>
          </cell>
        </row>
        <row r="99">
          <cell r="B99" t="str">
            <v>MARKETING EXPENSES</v>
          </cell>
          <cell r="C99">
            <v>4654.1899999999996</v>
          </cell>
          <cell r="F99">
            <v>4654.1899999999996</v>
          </cell>
          <cell r="H99">
            <v>25000</v>
          </cell>
          <cell r="J99">
            <v>25000</v>
          </cell>
          <cell r="K99" t="str">
            <v/>
          </cell>
          <cell r="L99">
            <v>0</v>
          </cell>
          <cell r="M99" t="str">
            <v/>
          </cell>
          <cell r="N99">
            <v>0.18616759999999999</v>
          </cell>
          <cell r="O99">
            <v>6981.2849999999999</v>
          </cell>
          <cell r="P99">
            <v>0</v>
          </cell>
          <cell r="Q99">
            <v>0</v>
          </cell>
          <cell r="R99">
            <v>6981.2849999999999</v>
          </cell>
          <cell r="S99">
            <v>-6981.2849999999999</v>
          </cell>
          <cell r="T99">
            <v>25000</v>
          </cell>
          <cell r="U99">
            <v>0</v>
          </cell>
          <cell r="V99">
            <v>18018.715</v>
          </cell>
        </row>
        <row r="100">
          <cell r="B100" t="str">
            <v>BAD DEBT PROVISION</v>
          </cell>
          <cell r="F100">
            <v>0</v>
          </cell>
          <cell r="G100">
            <v>2100</v>
          </cell>
          <cell r="J100">
            <v>2100</v>
          </cell>
          <cell r="K100">
            <v>0</v>
          </cell>
          <cell r="L100" t="str">
            <v/>
          </cell>
          <cell r="M100" t="str">
            <v/>
          </cell>
          <cell r="N100">
            <v>0</v>
          </cell>
          <cell r="O100">
            <v>0</v>
          </cell>
          <cell r="P100">
            <v>0</v>
          </cell>
          <cell r="Q100">
            <v>0</v>
          </cell>
          <cell r="R100">
            <v>0</v>
          </cell>
          <cell r="S100">
            <v>2100</v>
          </cell>
          <cell r="T100">
            <v>0</v>
          </cell>
          <cell r="U100">
            <v>0</v>
          </cell>
          <cell r="V100">
            <v>2100</v>
          </cell>
        </row>
        <row r="101">
          <cell r="B101" t="str">
            <v>OTHER PLAN</v>
          </cell>
          <cell r="C101">
            <v>1286.26</v>
          </cell>
          <cell r="F101">
            <v>1286.26</v>
          </cell>
          <cell r="G101">
            <v>2000</v>
          </cell>
          <cell r="H101">
            <v>0</v>
          </cell>
          <cell r="I101">
            <v>1000</v>
          </cell>
          <cell r="J101">
            <v>3000</v>
          </cell>
          <cell r="K101">
            <v>0.64312999999999998</v>
          </cell>
          <cell r="L101" t="str">
            <v/>
          </cell>
          <cell r="M101">
            <v>0</v>
          </cell>
          <cell r="N101">
            <v>0.42875333333333332</v>
          </cell>
          <cell r="O101">
            <v>1929.3899999999999</v>
          </cell>
          <cell r="P101">
            <v>0</v>
          </cell>
          <cell r="Q101">
            <v>0</v>
          </cell>
          <cell r="R101">
            <v>1929.3899999999999</v>
          </cell>
          <cell r="S101">
            <v>70.610000000000127</v>
          </cell>
          <cell r="T101">
            <v>0</v>
          </cell>
          <cell r="U101">
            <v>1000</v>
          </cell>
          <cell r="V101">
            <v>1070.6100000000001</v>
          </cell>
        </row>
        <row r="102">
          <cell r="B102" t="str">
            <v>GENERAL EXPENSES</v>
          </cell>
          <cell r="C102">
            <v>6304.64</v>
          </cell>
          <cell r="F102">
            <v>6304.64</v>
          </cell>
          <cell r="G102">
            <v>25743.333333333332</v>
          </cell>
          <cell r="H102">
            <v>0</v>
          </cell>
          <cell r="I102">
            <v>6435.833333333333</v>
          </cell>
          <cell r="J102">
            <v>32179.166666666664</v>
          </cell>
          <cell r="K102">
            <v>0.2449037938624887</v>
          </cell>
          <cell r="L102" t="str">
            <v/>
          </cell>
          <cell r="M102">
            <v>0</v>
          </cell>
          <cell r="N102">
            <v>0.19592303508999095</v>
          </cell>
          <cell r="O102">
            <v>9456.9600000000009</v>
          </cell>
          <cell r="P102">
            <v>0</v>
          </cell>
          <cell r="Q102">
            <v>0</v>
          </cell>
          <cell r="R102">
            <v>9456.9600000000009</v>
          </cell>
          <cell r="S102">
            <v>16286.373333333331</v>
          </cell>
          <cell r="T102">
            <v>0</v>
          </cell>
          <cell r="U102">
            <v>6435.833333333333</v>
          </cell>
          <cell r="V102">
            <v>22722.206666666665</v>
          </cell>
        </row>
        <row r="103">
          <cell r="C103">
            <v>96083.19</v>
          </cell>
          <cell r="D103">
            <v>383.76</v>
          </cell>
          <cell r="E103">
            <v>0</v>
          </cell>
          <cell r="F103">
            <v>96466.95</v>
          </cell>
          <cell r="G103">
            <v>243718.33333333334</v>
          </cell>
          <cell r="H103">
            <v>25000</v>
          </cell>
          <cell r="I103">
            <v>24185.833333333332</v>
          </cell>
          <cell r="J103">
            <v>292904.16666666669</v>
          </cell>
          <cell r="K103">
            <v>0.39423866348448688</v>
          </cell>
          <cell r="L103">
            <v>1.53504E-2</v>
          </cell>
          <cell r="M103">
            <v>0</v>
          </cell>
          <cell r="N103">
            <v>0.32934645859709516</v>
          </cell>
          <cell r="O103">
            <v>144124.785</v>
          </cell>
          <cell r="P103">
            <v>575.64</v>
          </cell>
          <cell r="Q103">
            <v>0</v>
          </cell>
          <cell r="R103">
            <v>144700.42500000002</v>
          </cell>
          <cell r="S103">
            <v>99593.54833333334</v>
          </cell>
          <cell r="T103">
            <v>24424.36</v>
          </cell>
          <cell r="U103">
            <v>24185.833333333332</v>
          </cell>
          <cell r="V103">
            <v>148203.74166666667</v>
          </cell>
        </row>
        <row r="104">
          <cell r="B104" t="str">
            <v>SALARY &amp; WELFARE</v>
          </cell>
          <cell r="E104">
            <v>8377.41</v>
          </cell>
          <cell r="F104">
            <v>8377.41</v>
          </cell>
          <cell r="G104">
            <v>0</v>
          </cell>
          <cell r="H104">
            <v>0</v>
          </cell>
          <cell r="I104">
            <v>11721.346208566732</v>
          </cell>
          <cell r="J104">
            <v>11721.346208566732</v>
          </cell>
          <cell r="K104" t="str">
            <v/>
          </cell>
          <cell r="L104" t="str">
            <v/>
          </cell>
          <cell r="M104">
            <v>0.71471398002707542</v>
          </cell>
          <cell r="N104">
            <v>0.71471398002707542</v>
          </cell>
          <cell r="O104">
            <v>0</v>
          </cell>
          <cell r="P104">
            <v>0</v>
          </cell>
          <cell r="Q104">
            <v>12566.115</v>
          </cell>
          <cell r="R104">
            <v>12566.115</v>
          </cell>
          <cell r="S104">
            <v>0</v>
          </cell>
          <cell r="T104">
            <v>0</v>
          </cell>
          <cell r="U104">
            <v>-844.76879143326732</v>
          </cell>
          <cell r="V104">
            <v>-844.76879143326732</v>
          </cell>
        </row>
        <row r="105">
          <cell r="B105" t="str">
            <v>SUBCONTRACTORS</v>
          </cell>
          <cell r="F105">
            <v>0</v>
          </cell>
          <cell r="J105">
            <v>0</v>
          </cell>
          <cell r="K105" t="str">
            <v/>
          </cell>
          <cell r="L105" t="str">
            <v/>
          </cell>
          <cell r="M105" t="str">
            <v/>
          </cell>
          <cell r="N105" t="str">
            <v/>
          </cell>
          <cell r="O105">
            <v>0</v>
          </cell>
          <cell r="P105">
            <v>0</v>
          </cell>
          <cell r="Q105">
            <v>0</v>
          </cell>
          <cell r="R105">
            <v>0</v>
          </cell>
          <cell r="S105">
            <v>0</v>
          </cell>
          <cell r="T105">
            <v>0</v>
          </cell>
          <cell r="U105">
            <v>0</v>
          </cell>
          <cell r="V105">
            <v>0</v>
          </cell>
        </row>
        <row r="106">
          <cell r="B106" t="str">
            <v>AGENT FEES</v>
          </cell>
          <cell r="F106">
            <v>0</v>
          </cell>
          <cell r="G106">
            <v>0</v>
          </cell>
          <cell r="J106">
            <v>0</v>
          </cell>
          <cell r="K106" t="str">
            <v/>
          </cell>
          <cell r="L106" t="str">
            <v/>
          </cell>
          <cell r="M106" t="str">
            <v/>
          </cell>
          <cell r="N106" t="str">
            <v/>
          </cell>
          <cell r="O106">
            <v>0</v>
          </cell>
          <cell r="P106">
            <v>0</v>
          </cell>
          <cell r="Q106">
            <v>0</v>
          </cell>
          <cell r="R106">
            <v>0</v>
          </cell>
          <cell r="S106">
            <v>0</v>
          </cell>
          <cell r="T106">
            <v>0</v>
          </cell>
          <cell r="U106">
            <v>0</v>
          </cell>
          <cell r="V106">
            <v>0</v>
          </cell>
        </row>
        <row r="107">
          <cell r="B107" t="str">
            <v>TRAVELING</v>
          </cell>
          <cell r="C107">
            <v>-42</v>
          </cell>
          <cell r="F107">
            <v>-42</v>
          </cell>
          <cell r="G107">
            <v>0</v>
          </cell>
          <cell r="H107">
            <v>0</v>
          </cell>
          <cell r="I107">
            <v>10.450909090909091</v>
          </cell>
          <cell r="J107">
            <v>10.450909090909091</v>
          </cell>
          <cell r="K107" t="str">
            <v/>
          </cell>
          <cell r="L107" t="str">
            <v/>
          </cell>
          <cell r="M107">
            <v>0</v>
          </cell>
          <cell r="N107">
            <v>-4.0187891440501042</v>
          </cell>
          <cell r="O107">
            <v>-63</v>
          </cell>
          <cell r="P107">
            <v>0</v>
          </cell>
          <cell r="Q107">
            <v>0</v>
          </cell>
          <cell r="R107">
            <v>-63</v>
          </cell>
          <cell r="S107">
            <v>63</v>
          </cell>
          <cell r="T107">
            <v>0</v>
          </cell>
          <cell r="U107">
            <v>10.450909090909091</v>
          </cell>
          <cell r="V107">
            <v>73.450909090909093</v>
          </cell>
        </row>
        <row r="108">
          <cell r="B108" t="str">
            <v>CONSULTING</v>
          </cell>
          <cell r="F108">
            <v>0</v>
          </cell>
          <cell r="G108">
            <v>0</v>
          </cell>
          <cell r="H108">
            <v>0</v>
          </cell>
          <cell r="I108">
            <v>0</v>
          </cell>
          <cell r="J108">
            <v>0</v>
          </cell>
          <cell r="K108" t="str">
            <v/>
          </cell>
          <cell r="L108" t="str">
            <v/>
          </cell>
          <cell r="M108" t="str">
            <v/>
          </cell>
          <cell r="N108" t="str">
            <v/>
          </cell>
          <cell r="O108">
            <v>0</v>
          </cell>
          <cell r="P108">
            <v>0</v>
          </cell>
          <cell r="Q108">
            <v>0</v>
          </cell>
          <cell r="R108">
            <v>0</v>
          </cell>
          <cell r="S108">
            <v>0</v>
          </cell>
          <cell r="T108">
            <v>0</v>
          </cell>
          <cell r="U108">
            <v>0</v>
          </cell>
          <cell r="V108">
            <v>0</v>
          </cell>
        </row>
        <row r="109">
          <cell r="B109" t="str">
            <v>MARKETING EXPENSES</v>
          </cell>
          <cell r="E109">
            <v>7533.13</v>
          </cell>
          <cell r="F109">
            <v>7533.13</v>
          </cell>
          <cell r="H109">
            <v>0</v>
          </cell>
          <cell r="J109">
            <v>0</v>
          </cell>
          <cell r="K109" t="str">
            <v/>
          </cell>
          <cell r="L109" t="str">
            <v/>
          </cell>
          <cell r="M109" t="str">
            <v/>
          </cell>
          <cell r="N109" t="str">
            <v/>
          </cell>
          <cell r="O109">
            <v>0</v>
          </cell>
          <cell r="P109">
            <v>0</v>
          </cell>
          <cell r="Q109">
            <v>11299.695</v>
          </cell>
          <cell r="R109">
            <v>11299.695</v>
          </cell>
          <cell r="S109">
            <v>0</v>
          </cell>
          <cell r="T109">
            <v>0</v>
          </cell>
          <cell r="U109">
            <v>-11299.695</v>
          </cell>
          <cell r="V109">
            <v>-11299.695</v>
          </cell>
        </row>
        <row r="110">
          <cell r="B110" t="str">
            <v>BAD DEBT PROVISION</v>
          </cell>
          <cell r="F110">
            <v>0</v>
          </cell>
          <cell r="G110">
            <v>0</v>
          </cell>
          <cell r="J110">
            <v>0</v>
          </cell>
          <cell r="K110" t="str">
            <v/>
          </cell>
          <cell r="L110" t="str">
            <v/>
          </cell>
          <cell r="M110" t="str">
            <v/>
          </cell>
          <cell r="N110" t="str">
            <v/>
          </cell>
          <cell r="O110">
            <v>0</v>
          </cell>
          <cell r="P110">
            <v>0</v>
          </cell>
          <cell r="Q110">
            <v>0</v>
          </cell>
          <cell r="R110">
            <v>0</v>
          </cell>
          <cell r="S110">
            <v>0</v>
          </cell>
          <cell r="T110">
            <v>0</v>
          </cell>
          <cell r="U110">
            <v>0</v>
          </cell>
          <cell r="V110">
            <v>0</v>
          </cell>
        </row>
        <row r="111">
          <cell r="B111" t="str">
            <v>OTHER PLAN</v>
          </cell>
          <cell r="E111">
            <v>29.27</v>
          </cell>
          <cell r="F111">
            <v>29.27</v>
          </cell>
          <cell r="G111">
            <v>0</v>
          </cell>
          <cell r="H111">
            <v>0</v>
          </cell>
          <cell r="I111">
            <v>49.70181818181819</v>
          </cell>
          <cell r="J111">
            <v>49.70181818181819</v>
          </cell>
          <cell r="K111" t="str">
            <v/>
          </cell>
          <cell r="L111" t="str">
            <v/>
          </cell>
          <cell r="M111">
            <v>0.58891205736025742</v>
          </cell>
          <cell r="N111">
            <v>0.58891205736025742</v>
          </cell>
          <cell r="O111">
            <v>0</v>
          </cell>
          <cell r="P111">
            <v>0</v>
          </cell>
          <cell r="Q111">
            <v>43.905000000000001</v>
          </cell>
          <cell r="R111">
            <v>43.905000000000001</v>
          </cell>
          <cell r="S111">
            <v>0</v>
          </cell>
          <cell r="T111">
            <v>0</v>
          </cell>
          <cell r="U111">
            <v>5.796818181818189</v>
          </cell>
          <cell r="V111">
            <v>5.796818181818189</v>
          </cell>
        </row>
        <row r="112">
          <cell r="B112" t="str">
            <v>GENERAL EXPENSES</v>
          </cell>
          <cell r="C112">
            <v>3507.34</v>
          </cell>
          <cell r="E112">
            <v>41678.92</v>
          </cell>
          <cell r="F112">
            <v>45186.259999999995</v>
          </cell>
          <cell r="G112">
            <v>0</v>
          </cell>
          <cell r="H112">
            <v>0</v>
          </cell>
          <cell r="I112">
            <v>13075.745454545455</v>
          </cell>
          <cell r="J112">
            <v>13075.745454545455</v>
          </cell>
          <cell r="K112" t="str">
            <v/>
          </cell>
          <cell r="L112" t="str">
            <v/>
          </cell>
          <cell r="M112">
            <v>3.1874985747379601</v>
          </cell>
          <cell r="N112">
            <v>3.4557310829488599</v>
          </cell>
          <cell r="O112">
            <v>5261.01</v>
          </cell>
          <cell r="P112">
            <v>0</v>
          </cell>
          <cell r="Q112">
            <v>62518.38</v>
          </cell>
          <cell r="R112">
            <v>67779.39</v>
          </cell>
          <cell r="S112">
            <v>-5261.01</v>
          </cell>
          <cell r="T112">
            <v>0</v>
          </cell>
          <cell r="U112">
            <v>-49442.634545454544</v>
          </cell>
          <cell r="V112">
            <v>-54703.644545454546</v>
          </cell>
        </row>
        <row r="113">
          <cell r="C113">
            <v>3465.34</v>
          </cell>
          <cell r="D113">
            <v>0</v>
          </cell>
          <cell r="E113">
            <v>57618.729999999996</v>
          </cell>
          <cell r="F113">
            <v>61084.069999999992</v>
          </cell>
          <cell r="G113">
            <v>0</v>
          </cell>
          <cell r="H113">
            <v>0</v>
          </cell>
          <cell r="I113">
            <v>24857.244390384913</v>
          </cell>
          <cell r="J113">
            <v>24857.244390384913</v>
          </cell>
          <cell r="K113" t="str">
            <v/>
          </cell>
          <cell r="L113" t="str">
            <v/>
          </cell>
          <cell r="M113">
            <v>2.3179854168504548</v>
          </cell>
          <cell r="N113">
            <v>2.4573950772929627</v>
          </cell>
          <cell r="O113">
            <v>5198.01</v>
          </cell>
          <cell r="P113">
            <v>0</v>
          </cell>
          <cell r="Q113">
            <v>86428.095000000001</v>
          </cell>
          <cell r="R113">
            <v>91626.104999999996</v>
          </cell>
          <cell r="S113">
            <v>-5198.01</v>
          </cell>
          <cell r="T113">
            <v>0</v>
          </cell>
          <cell r="U113">
            <v>-61570.850609615081</v>
          </cell>
          <cell r="V113">
            <v>-66768.860609615076</v>
          </cell>
        </row>
        <row r="117">
          <cell r="B117" t="str">
            <v>SALARY &amp; WELFARE</v>
          </cell>
          <cell r="C117">
            <v>64238.82</v>
          </cell>
          <cell r="F117">
            <v>64238.82</v>
          </cell>
          <cell r="G117">
            <v>115000</v>
          </cell>
          <cell r="J117">
            <v>115000</v>
          </cell>
          <cell r="K117">
            <v>0.55859843478260873</v>
          </cell>
          <cell r="L117" t="str">
            <v/>
          </cell>
          <cell r="M117" t="str">
            <v/>
          </cell>
          <cell r="N117">
            <v>0.55859843478260873</v>
          </cell>
          <cell r="O117">
            <v>96358.23</v>
          </cell>
          <cell r="P117">
            <v>0</v>
          </cell>
          <cell r="Q117">
            <v>0</v>
          </cell>
          <cell r="R117">
            <v>96358.23</v>
          </cell>
          <cell r="S117">
            <v>18641.770000000004</v>
          </cell>
          <cell r="T117">
            <v>0</v>
          </cell>
          <cell r="U117">
            <v>0</v>
          </cell>
          <cell r="V117">
            <v>18641.770000000004</v>
          </cell>
        </row>
        <row r="118">
          <cell r="B118" t="str">
            <v>SUBCONTRACTORS</v>
          </cell>
          <cell r="F118">
            <v>0</v>
          </cell>
          <cell r="J118">
            <v>0</v>
          </cell>
          <cell r="K118" t="str">
            <v/>
          </cell>
          <cell r="L118" t="str">
            <v/>
          </cell>
          <cell r="M118" t="str">
            <v/>
          </cell>
          <cell r="N118" t="str">
            <v/>
          </cell>
          <cell r="O118">
            <v>0</v>
          </cell>
          <cell r="P118">
            <v>0</v>
          </cell>
          <cell r="Q118">
            <v>0</v>
          </cell>
          <cell r="R118">
            <v>0</v>
          </cell>
          <cell r="S118">
            <v>0</v>
          </cell>
          <cell r="T118">
            <v>0</v>
          </cell>
          <cell r="U118">
            <v>0</v>
          </cell>
          <cell r="V118">
            <v>0</v>
          </cell>
        </row>
        <row r="119">
          <cell r="B119" t="str">
            <v>AGENT FEES</v>
          </cell>
          <cell r="F119">
            <v>0</v>
          </cell>
          <cell r="J119">
            <v>0</v>
          </cell>
          <cell r="K119" t="str">
            <v/>
          </cell>
          <cell r="L119" t="str">
            <v/>
          </cell>
          <cell r="M119" t="str">
            <v/>
          </cell>
          <cell r="N119" t="str">
            <v/>
          </cell>
          <cell r="O119">
            <v>0</v>
          </cell>
          <cell r="P119">
            <v>0</v>
          </cell>
          <cell r="Q119">
            <v>0</v>
          </cell>
          <cell r="R119">
            <v>0</v>
          </cell>
          <cell r="S119">
            <v>0</v>
          </cell>
          <cell r="T119">
            <v>0</v>
          </cell>
          <cell r="U119">
            <v>0</v>
          </cell>
          <cell r="V119">
            <v>0</v>
          </cell>
        </row>
        <row r="120">
          <cell r="B120" t="str">
            <v>TRAVELING</v>
          </cell>
          <cell r="C120">
            <v>28935.09</v>
          </cell>
          <cell r="F120">
            <v>28935.09</v>
          </cell>
          <cell r="G120">
            <v>3000</v>
          </cell>
          <cell r="J120">
            <v>3000</v>
          </cell>
          <cell r="K120">
            <v>9.6450300000000002</v>
          </cell>
          <cell r="L120" t="str">
            <v/>
          </cell>
          <cell r="M120" t="str">
            <v/>
          </cell>
          <cell r="N120">
            <v>9.6450300000000002</v>
          </cell>
          <cell r="O120">
            <v>43402.635000000002</v>
          </cell>
          <cell r="P120">
            <v>0</v>
          </cell>
          <cell r="Q120">
            <v>0</v>
          </cell>
          <cell r="R120">
            <v>43402.635000000002</v>
          </cell>
          <cell r="S120">
            <v>-40402.635000000002</v>
          </cell>
          <cell r="T120">
            <v>0</v>
          </cell>
          <cell r="U120">
            <v>0</v>
          </cell>
          <cell r="V120">
            <v>-40402.635000000002</v>
          </cell>
        </row>
        <row r="121">
          <cell r="B121" t="str">
            <v>CONSULTING</v>
          </cell>
          <cell r="C121">
            <v>649.09</v>
          </cell>
          <cell r="F121">
            <v>649.09</v>
          </cell>
          <cell r="J121">
            <v>0</v>
          </cell>
          <cell r="K121" t="str">
            <v/>
          </cell>
          <cell r="L121" t="str">
            <v/>
          </cell>
          <cell r="M121" t="str">
            <v/>
          </cell>
          <cell r="N121" t="str">
            <v/>
          </cell>
          <cell r="O121">
            <v>973.63499999999999</v>
          </cell>
          <cell r="P121">
            <v>0</v>
          </cell>
          <cell r="Q121">
            <v>0</v>
          </cell>
          <cell r="R121">
            <v>973.63499999999999</v>
          </cell>
          <cell r="S121">
            <v>-973.63499999999999</v>
          </cell>
          <cell r="T121">
            <v>0</v>
          </cell>
          <cell r="U121">
            <v>0</v>
          </cell>
          <cell r="V121">
            <v>-973.63499999999999</v>
          </cell>
        </row>
        <row r="122">
          <cell r="B122" t="str">
            <v>MARKETING EXPENSES</v>
          </cell>
          <cell r="C122">
            <v>233.73</v>
          </cell>
          <cell r="F122">
            <v>233.73</v>
          </cell>
          <cell r="J122">
            <v>0</v>
          </cell>
          <cell r="K122" t="str">
            <v/>
          </cell>
          <cell r="L122" t="str">
            <v/>
          </cell>
          <cell r="M122" t="str">
            <v/>
          </cell>
          <cell r="N122" t="str">
            <v/>
          </cell>
          <cell r="O122">
            <v>350.59499999999997</v>
          </cell>
          <cell r="P122">
            <v>0</v>
          </cell>
          <cell r="Q122">
            <v>0</v>
          </cell>
          <cell r="R122">
            <v>350.59499999999997</v>
          </cell>
          <cell r="S122">
            <v>-350.59499999999997</v>
          </cell>
          <cell r="T122">
            <v>0</v>
          </cell>
          <cell r="U122">
            <v>0</v>
          </cell>
          <cell r="V122">
            <v>-350.59499999999997</v>
          </cell>
        </row>
        <row r="123">
          <cell r="B123" t="str">
            <v>BAD DEBT PROVISION</v>
          </cell>
          <cell r="F123">
            <v>0</v>
          </cell>
          <cell r="J123">
            <v>0</v>
          </cell>
          <cell r="K123" t="str">
            <v/>
          </cell>
          <cell r="L123" t="str">
            <v/>
          </cell>
          <cell r="M123" t="str">
            <v/>
          </cell>
          <cell r="N123" t="str">
            <v/>
          </cell>
          <cell r="O123">
            <v>0</v>
          </cell>
          <cell r="P123">
            <v>0</v>
          </cell>
          <cell r="Q123">
            <v>0</v>
          </cell>
          <cell r="R123">
            <v>0</v>
          </cell>
          <cell r="S123">
            <v>0</v>
          </cell>
          <cell r="T123">
            <v>0</v>
          </cell>
          <cell r="U123">
            <v>0</v>
          </cell>
          <cell r="V123">
            <v>0</v>
          </cell>
        </row>
        <row r="124">
          <cell r="B124" t="str">
            <v>OTHER PLAN</v>
          </cell>
          <cell r="C124">
            <v>16.600000000000001</v>
          </cell>
          <cell r="F124">
            <v>16.600000000000001</v>
          </cell>
          <cell r="G124">
            <v>2000</v>
          </cell>
          <cell r="J124">
            <v>2000</v>
          </cell>
          <cell r="K124">
            <v>8.3000000000000001E-3</v>
          </cell>
          <cell r="L124" t="str">
            <v/>
          </cell>
          <cell r="M124" t="str">
            <v/>
          </cell>
          <cell r="N124">
            <v>8.3000000000000001E-3</v>
          </cell>
          <cell r="O124">
            <v>24.900000000000002</v>
          </cell>
          <cell r="P124">
            <v>0</v>
          </cell>
          <cell r="Q124">
            <v>0</v>
          </cell>
          <cell r="R124">
            <v>24.900000000000002</v>
          </cell>
          <cell r="S124">
            <v>1975.1</v>
          </cell>
          <cell r="T124">
            <v>0</v>
          </cell>
          <cell r="U124">
            <v>0</v>
          </cell>
          <cell r="V124">
            <v>1975.1</v>
          </cell>
        </row>
        <row r="125">
          <cell r="B125" t="str">
            <v>GENERAL EXPENSES</v>
          </cell>
          <cell r="C125">
            <v>6342.7</v>
          </cell>
          <cell r="F125">
            <v>6342.7</v>
          </cell>
          <cell r="G125">
            <v>16000</v>
          </cell>
          <cell r="J125">
            <v>16000</v>
          </cell>
          <cell r="K125">
            <v>0.39641874999999999</v>
          </cell>
          <cell r="L125" t="str">
            <v/>
          </cell>
          <cell r="M125" t="str">
            <v/>
          </cell>
          <cell r="N125">
            <v>0.39641874999999999</v>
          </cell>
          <cell r="O125">
            <v>9514.0499999999993</v>
          </cell>
          <cell r="P125">
            <v>0</v>
          </cell>
          <cell r="Q125">
            <v>0</v>
          </cell>
          <cell r="R125">
            <v>9514.0499999999993</v>
          </cell>
          <cell r="S125">
            <v>6485.9500000000007</v>
          </cell>
          <cell r="T125">
            <v>0</v>
          </cell>
          <cell r="U125">
            <v>0</v>
          </cell>
          <cell r="V125">
            <v>6485.9500000000007</v>
          </cell>
        </row>
        <row r="126">
          <cell r="C126">
            <v>100416.03</v>
          </cell>
          <cell r="D126">
            <v>0</v>
          </cell>
          <cell r="E126">
            <v>0</v>
          </cell>
          <cell r="F126">
            <v>100416.03</v>
          </cell>
          <cell r="G126">
            <v>136000</v>
          </cell>
          <cell r="H126">
            <v>0</v>
          </cell>
          <cell r="I126">
            <v>0</v>
          </cell>
          <cell r="J126">
            <v>136000</v>
          </cell>
          <cell r="K126">
            <v>0.73835316176470589</v>
          </cell>
          <cell r="L126" t="str">
            <v/>
          </cell>
          <cell r="M126" t="str">
            <v/>
          </cell>
          <cell r="N126">
            <v>0.73835316176470589</v>
          </cell>
          <cell r="O126">
            <v>150624.04499999998</v>
          </cell>
          <cell r="P126">
            <v>0</v>
          </cell>
          <cell r="Q126">
            <v>0</v>
          </cell>
          <cell r="R126">
            <v>150624.04499999998</v>
          </cell>
          <cell r="S126">
            <v>-14624.044999999998</v>
          </cell>
          <cell r="T126">
            <v>0</v>
          </cell>
          <cell r="U126">
            <v>0</v>
          </cell>
          <cell r="V126">
            <v>-14624.044999999998</v>
          </cell>
        </row>
      </sheetData>
      <sheetData sheetId="7" refreshError="1"/>
      <sheetData sheetId="8" refreshError="1"/>
      <sheetData sheetId="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PyG"/>
      <sheetName val="Bancos"/>
      <sheetName val="CXC1305"/>
      <sheetName val="Anti1330"/>
      <sheetName val="Ant Imp 1355"/>
      <sheetName val="1365"/>
      <sheetName val="1365 - CXC Empleados"/>
      <sheetName val="1380"/>
      <sheetName val="Resumen Activos"/>
      <sheetName val="diferidos 17"/>
      <sheetName val="Ct21"/>
      <sheetName val="cta 23"/>
      <sheetName val="Cta 23 socios"/>
      <sheetName val="FORMUL RETEFTE"/>
      <sheetName val="Retefte "/>
      <sheetName val="Rete-ica "/>
      <sheetName val="Aportes de nómina"/>
      <sheetName val="Form iva"/>
      <sheetName val="IVA presentado"/>
      <sheetName val="Auxiliar IVA presentado"/>
      <sheetName val="ica presentado"/>
      <sheetName val="Consolidación de nómina"/>
      <sheetName val="25 - Obligaciones Laborales"/>
      <sheetName val="Acreedores"/>
      <sheetName val="CTA 28"/>
      <sheetName val="consolidación prest.sociales"/>
      <sheetName val="RENTA"/>
      <sheetName val="diciembre"/>
      <sheetName val="26 Prov.Prestaciones sociales"/>
      <sheetName val="Otros Pas 28"/>
      <sheetName val="Auxiliar ene-nov"/>
      <sheetName val="comentarios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 val="P&amp;L"/>
      <sheetName val="P&amp;L hist"/>
      <sheetName val="Returns 5yr"/>
      <sheetName val="Returns 5yr (2)"/>
      <sheetName val="Returns 3yr"/>
      <sheetName val="Cap table"/>
      <sheetName val="__FDSCACHE__"/>
      <sheetName val="GAP case"/>
      <sheetName val="Mgmt case"/>
      <sheetName val="Val Mat"/>
      <sheetName val="Trading Stats"/>
      <sheetName val="Comps raw data (values)"/>
      <sheetName val="Comps raw data (formulas)"/>
      <sheetName val="Op Stats"/>
      <sheetName val="Op Stats raw data"/>
      <sheetName val="Trading Stats OLD"/>
      <sheetName val="Cap table raw data"/>
      <sheetName val="Base Salary"/>
      <sheetName val="Options &amp; Warrants"/>
      <sheetName val="Market Size"/>
      <sheetName val="Mgmt Case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EADOS"/>
      <sheetName val="PARAMETROS"/>
    </sheetNames>
    <sheetDataSet>
      <sheetData sheetId="0" refreshError="1">
        <row r="5">
          <cell r="A5" t="str">
            <v>CODIGO</v>
          </cell>
          <cell r="B5" t="str">
            <v xml:space="preserve">NOMBRE  </v>
          </cell>
          <cell r="C5" t="str">
            <v>BASICO</v>
          </cell>
          <cell r="D5" t="str">
            <v>DPTO</v>
          </cell>
          <cell r="E5" t="str">
            <v>ARP</v>
          </cell>
          <cell r="F5" t="str">
            <v>FONDO</v>
          </cell>
          <cell r="G5" t="str">
            <v>RETEFTE</v>
          </cell>
          <cell r="H5" t="str">
            <v>CEN_COSTO</v>
          </cell>
          <cell r="I5" t="str">
            <v>A. VOL PENSION</v>
          </cell>
          <cell r="J5" t="str">
            <v>DCTO AMBAS</v>
          </cell>
          <cell r="K5" t="str">
            <v>CUOTA PRESTAMO</v>
          </cell>
          <cell r="L5" t="str">
            <v>OTRO</v>
          </cell>
          <cell r="M5" t="str">
            <v>EPS</v>
          </cell>
          <cell r="N5" t="str">
            <v>PENSION</v>
          </cell>
          <cell r="O5" t="str">
            <v>SAL_INT</v>
          </cell>
          <cell r="P5" t="str">
            <v>LIBRE1</v>
          </cell>
        </row>
        <row r="6">
          <cell r="A6">
            <v>1</v>
          </cell>
          <cell r="B6" t="str">
            <v>LOPEZ FLOR</v>
          </cell>
          <cell r="C6">
            <v>469000</v>
          </cell>
          <cell r="D6" t="str">
            <v>Clasificacion</v>
          </cell>
          <cell r="E6">
            <v>5.2199999999999998E-3</v>
          </cell>
          <cell r="F6" t="str">
            <v>NO</v>
          </cell>
          <cell r="G6">
            <v>0</v>
          </cell>
          <cell r="H6" t="str">
            <v>04</v>
          </cell>
          <cell r="I6">
            <v>0</v>
          </cell>
          <cell r="J6" t="str">
            <v>SI</v>
          </cell>
          <cell r="K6">
            <v>49713</v>
          </cell>
          <cell r="L6">
            <v>0</v>
          </cell>
          <cell r="M6" t="str">
            <v>01</v>
          </cell>
          <cell r="N6" t="str">
            <v>01</v>
          </cell>
          <cell r="O6" t="str">
            <v>NO</v>
          </cell>
        </row>
        <row r="7">
          <cell r="A7">
            <v>2</v>
          </cell>
          <cell r="B7" t="str">
            <v>AMAYA LUIS CRISANTO</v>
          </cell>
          <cell r="C7">
            <v>286000</v>
          </cell>
          <cell r="D7" t="str">
            <v>ADMON</v>
          </cell>
          <cell r="E7">
            <v>5.2199999999999998E-3</v>
          </cell>
          <cell r="F7" t="str">
            <v>NO</v>
          </cell>
          <cell r="G7">
            <v>0</v>
          </cell>
          <cell r="H7" t="str">
            <v>01</v>
          </cell>
          <cell r="I7">
            <v>0</v>
          </cell>
          <cell r="J7" t="str">
            <v>SI</v>
          </cell>
          <cell r="K7">
            <v>29828</v>
          </cell>
          <cell r="L7">
            <v>0</v>
          </cell>
          <cell r="M7" t="str">
            <v>01</v>
          </cell>
          <cell r="N7" t="str">
            <v>01</v>
          </cell>
          <cell r="O7" t="str">
            <v>NO</v>
          </cell>
        </row>
        <row r="8">
          <cell r="A8">
            <v>3</v>
          </cell>
          <cell r="B8" t="str">
            <v>CASTILLO ELSA INES</v>
          </cell>
          <cell r="C8">
            <v>286000</v>
          </cell>
          <cell r="D8" t="str">
            <v>ADMON</v>
          </cell>
          <cell r="E8">
            <v>5.2199999999999998E-3</v>
          </cell>
          <cell r="F8" t="str">
            <v>NO</v>
          </cell>
          <cell r="G8">
            <v>0</v>
          </cell>
          <cell r="H8" t="str">
            <v>01</v>
          </cell>
          <cell r="I8">
            <v>0</v>
          </cell>
          <cell r="J8" t="str">
            <v>NO</v>
          </cell>
          <cell r="K8">
            <v>0</v>
          </cell>
          <cell r="L8">
            <v>0</v>
          </cell>
          <cell r="M8" t="str">
            <v>01</v>
          </cell>
          <cell r="N8" t="str">
            <v>01</v>
          </cell>
          <cell r="O8" t="str">
            <v>NO</v>
          </cell>
        </row>
        <row r="9">
          <cell r="A9">
            <v>4</v>
          </cell>
          <cell r="B9" t="str">
            <v>MEDELLIN MAGDALENA</v>
          </cell>
          <cell r="C9">
            <v>1044000</v>
          </cell>
          <cell r="D9" t="str">
            <v>ADMON</v>
          </cell>
          <cell r="E9">
            <v>5.2199999999999998E-3</v>
          </cell>
          <cell r="F9" t="str">
            <v>NO</v>
          </cell>
          <cell r="G9">
            <v>0</v>
          </cell>
          <cell r="H9" t="str">
            <v>01</v>
          </cell>
          <cell r="I9">
            <v>0</v>
          </cell>
          <cell r="J9" t="str">
            <v>NO</v>
          </cell>
          <cell r="K9">
            <v>0</v>
          </cell>
          <cell r="L9">
            <v>0</v>
          </cell>
          <cell r="M9" t="str">
            <v>02</v>
          </cell>
          <cell r="N9" t="str">
            <v>01</v>
          </cell>
          <cell r="O9" t="str">
            <v>NO</v>
          </cell>
        </row>
        <row r="10">
          <cell r="A10">
            <v>5</v>
          </cell>
          <cell r="B10" t="str">
            <v>OSPINA GLORIA</v>
          </cell>
          <cell r="C10">
            <v>2649738</v>
          </cell>
          <cell r="D10" t="str">
            <v>ADMON</v>
          </cell>
          <cell r="E10">
            <v>5.2199999999999998E-3</v>
          </cell>
          <cell r="F10" t="str">
            <v>NO</v>
          </cell>
          <cell r="G10">
            <v>25000</v>
          </cell>
          <cell r="H10" t="str">
            <v>01</v>
          </cell>
          <cell r="I10">
            <v>100000</v>
          </cell>
          <cell r="J10" t="str">
            <v>NO</v>
          </cell>
          <cell r="K10">
            <v>0</v>
          </cell>
          <cell r="L10">
            <v>0</v>
          </cell>
          <cell r="M10" t="str">
            <v>03</v>
          </cell>
          <cell r="N10" t="str">
            <v>03</v>
          </cell>
          <cell r="O10" t="str">
            <v>NO</v>
          </cell>
        </row>
        <row r="11">
          <cell r="A11">
            <v>6</v>
          </cell>
          <cell r="B11" t="str">
            <v>MOTTA JOSE</v>
          </cell>
          <cell r="C11">
            <v>388000</v>
          </cell>
          <cell r="D11" t="str">
            <v>ADMON</v>
          </cell>
          <cell r="E11">
            <v>5.2199999999999998E-3</v>
          </cell>
          <cell r="F11" t="str">
            <v>NO</v>
          </cell>
          <cell r="G11">
            <v>0</v>
          </cell>
          <cell r="H11" t="str">
            <v>01</v>
          </cell>
          <cell r="I11">
            <v>0</v>
          </cell>
          <cell r="J11" t="str">
            <v>NO</v>
          </cell>
          <cell r="K11">
            <v>0</v>
          </cell>
          <cell r="L11">
            <v>0</v>
          </cell>
          <cell r="M11" t="str">
            <v>02</v>
          </cell>
          <cell r="N11" t="str">
            <v>03</v>
          </cell>
          <cell r="O11" t="str">
            <v>NO</v>
          </cell>
        </row>
        <row r="12">
          <cell r="A12">
            <v>7</v>
          </cell>
          <cell r="B12" t="str">
            <v>GONZALEZ LUIS</v>
          </cell>
          <cell r="C12">
            <v>286000</v>
          </cell>
          <cell r="D12" t="str">
            <v>ROP</v>
          </cell>
          <cell r="E12">
            <v>1.044E-2</v>
          </cell>
          <cell r="F12" t="str">
            <v>NO</v>
          </cell>
          <cell r="G12">
            <v>0</v>
          </cell>
          <cell r="H12" t="str">
            <v>02</v>
          </cell>
          <cell r="I12">
            <v>0</v>
          </cell>
          <cell r="J12" t="str">
            <v>NO</v>
          </cell>
          <cell r="K12">
            <v>0</v>
          </cell>
          <cell r="L12">
            <v>0</v>
          </cell>
          <cell r="M12" t="str">
            <v>01</v>
          </cell>
          <cell r="N12" t="str">
            <v>01</v>
          </cell>
          <cell r="O12" t="str">
            <v>NO</v>
          </cell>
        </row>
        <row r="13">
          <cell r="A13">
            <v>8</v>
          </cell>
          <cell r="B13" t="str">
            <v>LEON ALIRIO</v>
          </cell>
          <cell r="C13">
            <v>406000</v>
          </cell>
          <cell r="D13" t="str">
            <v>ROP</v>
          </cell>
          <cell r="E13">
            <v>5.2199999999999998E-3</v>
          </cell>
          <cell r="F13" t="str">
            <v>NO</v>
          </cell>
          <cell r="G13">
            <v>0</v>
          </cell>
          <cell r="H13" t="str">
            <v>02</v>
          </cell>
          <cell r="I13">
            <v>0</v>
          </cell>
          <cell r="J13" t="str">
            <v>NO</v>
          </cell>
          <cell r="K13">
            <v>22868</v>
          </cell>
          <cell r="L13">
            <v>0</v>
          </cell>
          <cell r="M13" t="str">
            <v>02</v>
          </cell>
          <cell r="N13" t="str">
            <v>02</v>
          </cell>
          <cell r="O13" t="str">
            <v>NO</v>
          </cell>
        </row>
        <row r="14">
          <cell r="A14">
            <v>9</v>
          </cell>
          <cell r="B14" t="str">
            <v>MATIZ WILLIAM</v>
          </cell>
          <cell r="C14">
            <v>286000</v>
          </cell>
          <cell r="D14" t="str">
            <v>ROP</v>
          </cell>
          <cell r="E14">
            <v>1.044E-2</v>
          </cell>
          <cell r="F14" t="str">
            <v>NO</v>
          </cell>
          <cell r="G14">
            <v>0</v>
          </cell>
          <cell r="H14" t="str">
            <v>02</v>
          </cell>
          <cell r="I14">
            <v>0</v>
          </cell>
          <cell r="J14" t="str">
            <v>NO</v>
          </cell>
          <cell r="K14">
            <v>0</v>
          </cell>
          <cell r="L14">
            <v>0</v>
          </cell>
          <cell r="M14" t="str">
            <v>01</v>
          </cell>
          <cell r="N14" t="str">
            <v>01</v>
          </cell>
          <cell r="O14" t="str">
            <v>NO</v>
          </cell>
        </row>
        <row r="15">
          <cell r="A15">
            <v>10</v>
          </cell>
          <cell r="B15" t="str">
            <v>RUIZ JULIO</v>
          </cell>
          <cell r="C15">
            <v>1044000</v>
          </cell>
          <cell r="D15" t="str">
            <v>ROP</v>
          </cell>
          <cell r="E15">
            <v>5.2199999999999998E-3</v>
          </cell>
          <cell r="F15" t="str">
            <v>NO</v>
          </cell>
          <cell r="G15">
            <v>0</v>
          </cell>
          <cell r="H15" t="str">
            <v>02</v>
          </cell>
          <cell r="I15">
            <v>0</v>
          </cell>
          <cell r="J15" t="str">
            <v>NO</v>
          </cell>
          <cell r="K15">
            <v>0</v>
          </cell>
          <cell r="L15">
            <v>0</v>
          </cell>
          <cell r="M15" t="str">
            <v>01</v>
          </cell>
          <cell r="N15" t="str">
            <v>01</v>
          </cell>
          <cell r="O15" t="str">
            <v>NO</v>
          </cell>
        </row>
        <row r="16">
          <cell r="A16">
            <v>11</v>
          </cell>
          <cell r="B16" t="str">
            <v>BELTRAN ERNESTO</v>
          </cell>
          <cell r="C16">
            <v>568000</v>
          </cell>
          <cell r="D16" t="str">
            <v>Registros</v>
          </cell>
          <cell r="E16">
            <v>5.2199999999999998E-3</v>
          </cell>
          <cell r="F16" t="str">
            <v>NO</v>
          </cell>
          <cell r="G16">
            <v>0</v>
          </cell>
          <cell r="H16" t="str">
            <v>03</v>
          </cell>
          <cell r="I16">
            <v>0</v>
          </cell>
          <cell r="J16" t="str">
            <v>SI</v>
          </cell>
          <cell r="K16">
            <v>24980</v>
          </cell>
          <cell r="L16">
            <v>0</v>
          </cell>
          <cell r="M16" t="str">
            <v>01</v>
          </cell>
          <cell r="N16" t="str">
            <v>01</v>
          </cell>
          <cell r="O16" t="str">
            <v>NO</v>
          </cell>
        </row>
        <row r="17">
          <cell r="A17">
            <v>12</v>
          </cell>
          <cell r="D17" t="str">
            <v>ADMON</v>
          </cell>
          <cell r="E17">
            <v>5.2199999999999998E-3</v>
          </cell>
          <cell r="F17" t="str">
            <v>NO</v>
          </cell>
          <cell r="G17">
            <v>0</v>
          </cell>
          <cell r="H17" t="str">
            <v>01</v>
          </cell>
          <cell r="I17">
            <v>0</v>
          </cell>
          <cell r="J17" t="str">
            <v>NO</v>
          </cell>
          <cell r="K17">
            <v>0</v>
          </cell>
          <cell r="L17">
            <v>0</v>
          </cell>
          <cell r="M17" t="str">
            <v>01</v>
          </cell>
          <cell r="N17" t="str">
            <v>03</v>
          </cell>
          <cell r="O17" t="str">
            <v>NO</v>
          </cell>
        </row>
        <row r="18">
          <cell r="A18">
            <v>13</v>
          </cell>
          <cell r="D18" t="str">
            <v>ADMON</v>
          </cell>
          <cell r="E18">
            <v>5.2199999999999998E-3</v>
          </cell>
          <cell r="F18" t="str">
            <v>NO</v>
          </cell>
          <cell r="G18">
            <v>169500</v>
          </cell>
          <cell r="H18" t="str">
            <v>01</v>
          </cell>
          <cell r="I18">
            <v>0</v>
          </cell>
          <cell r="J18" t="str">
            <v>NO</v>
          </cell>
          <cell r="K18">
            <v>0</v>
          </cell>
          <cell r="L18">
            <v>0</v>
          </cell>
          <cell r="M18" t="str">
            <v>03</v>
          </cell>
          <cell r="N18" t="str">
            <v>03</v>
          </cell>
          <cell r="O18" t="str">
            <v>SI</v>
          </cell>
        </row>
        <row r="19">
          <cell r="A19">
            <v>14</v>
          </cell>
          <cell r="B19" t="str">
            <v xml:space="preserve"> </v>
          </cell>
          <cell r="C19">
            <v>0</v>
          </cell>
          <cell r="D19" t="str">
            <v>ADMON</v>
          </cell>
          <cell r="E19">
            <v>5.2199999999999998E-3</v>
          </cell>
          <cell r="F19" t="str">
            <v>NO</v>
          </cell>
          <cell r="G19">
            <v>0</v>
          </cell>
          <cell r="H19" t="str">
            <v>04</v>
          </cell>
          <cell r="I19">
            <v>0</v>
          </cell>
          <cell r="J19" t="str">
            <v>NO</v>
          </cell>
          <cell r="K19">
            <v>0</v>
          </cell>
          <cell r="L19">
            <v>0</v>
          </cell>
          <cell r="M19" t="str">
            <v>00</v>
          </cell>
          <cell r="N19" t="str">
            <v>00</v>
          </cell>
          <cell r="O19" t="str">
            <v>NO</v>
          </cell>
        </row>
        <row r="20">
          <cell r="A20">
            <v>15</v>
          </cell>
          <cell r="B20" t="str">
            <v xml:space="preserve"> </v>
          </cell>
          <cell r="C20">
            <v>0</v>
          </cell>
          <cell r="D20" t="str">
            <v>ADMON</v>
          </cell>
          <cell r="E20">
            <v>5.2199999999999998E-3</v>
          </cell>
          <cell r="F20" t="str">
            <v>NO</v>
          </cell>
          <cell r="G20">
            <v>0</v>
          </cell>
          <cell r="H20" t="str">
            <v>04</v>
          </cell>
          <cell r="I20">
            <v>0</v>
          </cell>
          <cell r="J20" t="str">
            <v>NO</v>
          </cell>
          <cell r="K20">
            <v>0</v>
          </cell>
          <cell r="L20">
            <v>0</v>
          </cell>
          <cell r="M20" t="str">
            <v>00</v>
          </cell>
          <cell r="N20" t="str">
            <v>00</v>
          </cell>
          <cell r="O20" t="str">
            <v>NO</v>
          </cell>
        </row>
        <row r="21">
          <cell r="A21">
            <v>16</v>
          </cell>
          <cell r="B21" t="str">
            <v xml:space="preserve"> </v>
          </cell>
          <cell r="C21">
            <v>0</v>
          </cell>
          <cell r="D21" t="str">
            <v>ADMON</v>
          </cell>
          <cell r="E21">
            <v>5.2199999999999998E-3</v>
          </cell>
          <cell r="F21" t="str">
            <v>NO</v>
          </cell>
          <cell r="G21">
            <v>0</v>
          </cell>
          <cell r="H21" t="str">
            <v>04</v>
          </cell>
          <cell r="I21">
            <v>0</v>
          </cell>
          <cell r="J21" t="str">
            <v>NO</v>
          </cell>
          <cell r="K21">
            <v>0</v>
          </cell>
          <cell r="L21">
            <v>0</v>
          </cell>
          <cell r="M21" t="str">
            <v>00</v>
          </cell>
          <cell r="N21" t="str">
            <v>00</v>
          </cell>
          <cell r="O21" t="str">
            <v>NO</v>
          </cell>
        </row>
        <row r="22">
          <cell r="A22">
            <v>17</v>
          </cell>
          <cell r="B22" t="str">
            <v xml:space="preserve"> </v>
          </cell>
          <cell r="C22">
            <v>0</v>
          </cell>
          <cell r="D22" t="str">
            <v>ADMON</v>
          </cell>
          <cell r="E22">
            <v>5.2199999999999998E-3</v>
          </cell>
          <cell r="F22" t="str">
            <v>NO</v>
          </cell>
          <cell r="G22">
            <v>0</v>
          </cell>
          <cell r="H22" t="str">
            <v>04</v>
          </cell>
          <cell r="I22">
            <v>0</v>
          </cell>
          <cell r="J22" t="str">
            <v>NO</v>
          </cell>
          <cell r="K22">
            <v>0</v>
          </cell>
          <cell r="L22">
            <v>0</v>
          </cell>
          <cell r="M22" t="str">
            <v>00</v>
          </cell>
          <cell r="N22" t="str">
            <v>00</v>
          </cell>
          <cell r="O22" t="str">
            <v>NO</v>
          </cell>
        </row>
        <row r="23">
          <cell r="A23">
            <v>18</v>
          </cell>
          <cell r="B23" t="str">
            <v xml:space="preserve"> </v>
          </cell>
          <cell r="C23">
            <v>0</v>
          </cell>
          <cell r="D23" t="str">
            <v>ADMON</v>
          </cell>
          <cell r="E23">
            <v>5.2199999999999998E-3</v>
          </cell>
          <cell r="F23" t="str">
            <v>NO</v>
          </cell>
          <cell r="G23">
            <v>0</v>
          </cell>
          <cell r="H23" t="str">
            <v>04</v>
          </cell>
          <cell r="I23">
            <v>0</v>
          </cell>
          <cell r="J23" t="str">
            <v>NO</v>
          </cell>
          <cell r="K23">
            <v>0</v>
          </cell>
          <cell r="L23">
            <v>0</v>
          </cell>
          <cell r="M23" t="str">
            <v>00</v>
          </cell>
          <cell r="N23" t="str">
            <v>00</v>
          </cell>
          <cell r="O23" t="str">
            <v>NO</v>
          </cell>
        </row>
        <row r="24">
          <cell r="A24">
            <v>19</v>
          </cell>
          <cell r="B24" t="str">
            <v xml:space="preserve"> </v>
          </cell>
          <cell r="C24">
            <v>0</v>
          </cell>
          <cell r="D24" t="str">
            <v>ADMON</v>
          </cell>
          <cell r="E24">
            <v>5.2199999999999998E-3</v>
          </cell>
          <cell r="F24" t="str">
            <v>NO</v>
          </cell>
          <cell r="G24">
            <v>0</v>
          </cell>
          <cell r="H24" t="str">
            <v>04</v>
          </cell>
          <cell r="I24">
            <v>0</v>
          </cell>
          <cell r="J24" t="str">
            <v>NO</v>
          </cell>
          <cell r="K24">
            <v>0</v>
          </cell>
          <cell r="L24">
            <v>0</v>
          </cell>
          <cell r="M24" t="str">
            <v>00</v>
          </cell>
          <cell r="N24" t="str">
            <v>00</v>
          </cell>
          <cell r="O24" t="str">
            <v>NO</v>
          </cell>
        </row>
        <row r="25">
          <cell r="A25">
            <v>20</v>
          </cell>
          <cell r="B25" t="str">
            <v xml:space="preserve"> </v>
          </cell>
          <cell r="C25">
            <v>0</v>
          </cell>
          <cell r="D25" t="str">
            <v>ADMON</v>
          </cell>
          <cell r="E25">
            <v>5.2199999999999998E-3</v>
          </cell>
          <cell r="F25" t="str">
            <v>NO</v>
          </cell>
          <cell r="G25">
            <v>0</v>
          </cell>
          <cell r="H25" t="str">
            <v>04</v>
          </cell>
          <cell r="I25">
            <v>0</v>
          </cell>
          <cell r="J25" t="str">
            <v>NO</v>
          </cell>
          <cell r="K25">
            <v>0</v>
          </cell>
          <cell r="L25">
            <v>0</v>
          </cell>
          <cell r="M25" t="str">
            <v>00</v>
          </cell>
          <cell r="N25" t="str">
            <v>00</v>
          </cell>
          <cell r="O25" t="str">
            <v>NO</v>
          </cell>
        </row>
      </sheetData>
      <sheetData sheetId="1" refreshError="1">
        <row r="6">
          <cell r="B6">
            <v>2</v>
          </cell>
        </row>
        <row r="12">
          <cell r="B12">
            <v>30000</v>
          </cell>
        </row>
        <row r="14">
          <cell r="B14">
            <v>572000</v>
          </cell>
        </row>
        <row r="15">
          <cell r="B15">
            <v>1144000</v>
          </cell>
        </row>
        <row r="16">
          <cell r="B16">
            <v>5720000</v>
          </cell>
        </row>
        <row r="19">
          <cell r="B19">
            <v>3.3750000000000002E-2</v>
          </cell>
        </row>
        <row r="20">
          <cell r="B20">
            <v>0.01</v>
          </cell>
        </row>
        <row r="21">
          <cell r="B21">
            <v>0.08</v>
          </cell>
        </row>
        <row r="22">
          <cell r="B22">
            <v>0.10125000000000001</v>
          </cell>
        </row>
        <row r="24">
          <cell r="B24">
            <v>0.04</v>
          </cell>
        </row>
        <row r="25">
          <cell r="B25">
            <v>0.02</v>
          </cell>
        </row>
        <row r="26">
          <cell r="B26">
            <v>0.03</v>
          </cell>
        </row>
        <row r="40">
          <cell r="B40">
            <v>2200</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EADOS"/>
      <sheetName val="PARAMETROS"/>
    </sheetNames>
    <sheetDataSet>
      <sheetData sheetId="0" refreshError="1">
        <row r="5">
          <cell r="A5" t="str">
            <v>CODIGO</v>
          </cell>
          <cell r="B5" t="str">
            <v xml:space="preserve">NOMBRE  </v>
          </cell>
          <cell r="C5" t="str">
            <v>BASICO</v>
          </cell>
          <cell r="D5" t="str">
            <v>DPTO</v>
          </cell>
          <cell r="E5" t="str">
            <v>ARP</v>
          </cell>
          <cell r="F5" t="str">
            <v>FONDO</v>
          </cell>
          <cell r="G5" t="str">
            <v>RETEFTE</v>
          </cell>
          <cell r="H5" t="str">
            <v>CEN_COSTO</v>
          </cell>
          <cell r="I5" t="str">
            <v>A. VOL PENSION</v>
          </cell>
          <cell r="J5" t="str">
            <v>DCTO AMBAS</v>
          </cell>
          <cell r="K5" t="str">
            <v>CUOTA PRESTAMO</v>
          </cell>
          <cell r="L5" t="str">
            <v>OTRO</v>
          </cell>
          <cell r="M5" t="str">
            <v>EPS</v>
          </cell>
          <cell r="N5" t="str">
            <v>PENSION</v>
          </cell>
          <cell r="O5" t="str">
            <v>SAL_INT</v>
          </cell>
          <cell r="P5" t="str">
            <v>LIBRE1</v>
          </cell>
        </row>
        <row r="6">
          <cell r="A6">
            <v>1</v>
          </cell>
          <cell r="B6" t="str">
            <v>LOPEZ FLOR</v>
          </cell>
          <cell r="C6">
            <v>469000</v>
          </cell>
          <cell r="D6" t="str">
            <v>Clasificacion</v>
          </cell>
          <cell r="E6">
            <v>5.2199999999999998E-3</v>
          </cell>
          <cell r="F6" t="str">
            <v>NO</v>
          </cell>
          <cell r="G6">
            <v>0</v>
          </cell>
          <cell r="H6" t="str">
            <v>04</v>
          </cell>
          <cell r="I6">
            <v>0</v>
          </cell>
          <cell r="J6" t="str">
            <v>SI</v>
          </cell>
          <cell r="K6">
            <v>49713</v>
          </cell>
          <cell r="L6">
            <v>0</v>
          </cell>
          <cell r="M6" t="str">
            <v>01</v>
          </cell>
          <cell r="N6" t="str">
            <v>01</v>
          </cell>
          <cell r="O6" t="str">
            <v>NO</v>
          </cell>
        </row>
        <row r="7">
          <cell r="A7">
            <v>2</v>
          </cell>
          <cell r="B7" t="str">
            <v>AMAYA LUIS CRISANTO</v>
          </cell>
          <cell r="C7">
            <v>286000</v>
          </cell>
          <cell r="D7" t="str">
            <v>ADMON</v>
          </cell>
          <cell r="E7">
            <v>5.2199999999999998E-3</v>
          </cell>
          <cell r="F7" t="str">
            <v>NO</v>
          </cell>
          <cell r="G7">
            <v>0</v>
          </cell>
          <cell r="H7" t="str">
            <v>01</v>
          </cell>
          <cell r="I7">
            <v>0</v>
          </cell>
          <cell r="J7" t="str">
            <v>SI</v>
          </cell>
          <cell r="K7">
            <v>29828</v>
          </cell>
          <cell r="L7">
            <v>0</v>
          </cell>
          <cell r="M7" t="str">
            <v>01</v>
          </cell>
          <cell r="N7" t="str">
            <v>01</v>
          </cell>
          <cell r="O7" t="str">
            <v>NO</v>
          </cell>
        </row>
        <row r="8">
          <cell r="A8">
            <v>3</v>
          </cell>
          <cell r="B8" t="str">
            <v>CASTILLO ELSA INES</v>
          </cell>
          <cell r="C8">
            <v>286000</v>
          </cell>
          <cell r="D8" t="str">
            <v>ADMON</v>
          </cell>
          <cell r="E8">
            <v>5.2199999999999998E-3</v>
          </cell>
          <cell r="F8" t="str">
            <v>NO</v>
          </cell>
          <cell r="G8">
            <v>0</v>
          </cell>
          <cell r="H8" t="str">
            <v>01</v>
          </cell>
          <cell r="I8">
            <v>0</v>
          </cell>
          <cell r="J8" t="str">
            <v>NO</v>
          </cell>
          <cell r="K8">
            <v>0</v>
          </cell>
          <cell r="L8">
            <v>0</v>
          </cell>
          <cell r="M8" t="str">
            <v>01</v>
          </cell>
          <cell r="N8" t="str">
            <v>01</v>
          </cell>
          <cell r="O8" t="str">
            <v>NO</v>
          </cell>
        </row>
        <row r="9">
          <cell r="A9">
            <v>4</v>
          </cell>
          <cell r="B9" t="str">
            <v>MEDELLIN MAGDALENA</v>
          </cell>
          <cell r="C9">
            <v>1044000</v>
          </cell>
          <cell r="D9" t="str">
            <v>ADMON</v>
          </cell>
          <cell r="E9">
            <v>5.2199999999999998E-3</v>
          </cell>
          <cell r="F9" t="str">
            <v>NO</v>
          </cell>
          <cell r="G9">
            <v>0</v>
          </cell>
          <cell r="H9" t="str">
            <v>01</v>
          </cell>
          <cell r="I9">
            <v>0</v>
          </cell>
          <cell r="J9" t="str">
            <v>NO</v>
          </cell>
          <cell r="K9">
            <v>0</v>
          </cell>
          <cell r="L9">
            <v>0</v>
          </cell>
          <cell r="M9" t="str">
            <v>02</v>
          </cell>
          <cell r="N9" t="str">
            <v>01</v>
          </cell>
          <cell r="O9" t="str">
            <v>NO</v>
          </cell>
        </row>
        <row r="10">
          <cell r="A10">
            <v>5</v>
          </cell>
          <cell r="B10" t="str">
            <v>OSPINA GLORIA</v>
          </cell>
          <cell r="C10">
            <v>2649738</v>
          </cell>
          <cell r="D10" t="str">
            <v>ADMON</v>
          </cell>
          <cell r="E10">
            <v>5.2199999999999998E-3</v>
          </cell>
          <cell r="F10" t="str">
            <v>NO</v>
          </cell>
          <cell r="G10">
            <v>25000</v>
          </cell>
          <cell r="H10" t="str">
            <v>01</v>
          </cell>
          <cell r="I10">
            <v>100000</v>
          </cell>
          <cell r="J10" t="str">
            <v>NO</v>
          </cell>
          <cell r="K10">
            <v>0</v>
          </cell>
          <cell r="L10">
            <v>0</v>
          </cell>
          <cell r="M10" t="str">
            <v>03</v>
          </cell>
          <cell r="N10" t="str">
            <v>03</v>
          </cell>
          <cell r="O10" t="str">
            <v>NO</v>
          </cell>
        </row>
        <row r="11">
          <cell r="A11">
            <v>6</v>
          </cell>
          <cell r="B11" t="str">
            <v>MOTTA JOSE</v>
          </cell>
          <cell r="C11">
            <v>388000</v>
          </cell>
          <cell r="D11" t="str">
            <v>ADMON</v>
          </cell>
          <cell r="E11">
            <v>5.2199999999999998E-3</v>
          </cell>
          <cell r="F11" t="str">
            <v>NO</v>
          </cell>
          <cell r="G11">
            <v>0</v>
          </cell>
          <cell r="H11" t="str">
            <v>01</v>
          </cell>
          <cell r="I11">
            <v>0</v>
          </cell>
          <cell r="J11" t="str">
            <v>NO</v>
          </cell>
          <cell r="K11">
            <v>0</v>
          </cell>
          <cell r="L11">
            <v>0</v>
          </cell>
          <cell r="M11" t="str">
            <v>02</v>
          </cell>
          <cell r="N11" t="str">
            <v>03</v>
          </cell>
          <cell r="O11" t="str">
            <v>NO</v>
          </cell>
        </row>
        <row r="12">
          <cell r="A12">
            <v>7</v>
          </cell>
          <cell r="B12" t="str">
            <v>GONZALEZ LUIS</v>
          </cell>
          <cell r="C12">
            <v>286000</v>
          </cell>
          <cell r="D12" t="str">
            <v>ROP</v>
          </cell>
          <cell r="E12">
            <v>1.044E-2</v>
          </cell>
          <cell r="F12" t="str">
            <v>NO</v>
          </cell>
          <cell r="G12">
            <v>0</v>
          </cell>
          <cell r="H12" t="str">
            <v>02</v>
          </cell>
          <cell r="I12">
            <v>0</v>
          </cell>
          <cell r="J12" t="str">
            <v>NO</v>
          </cell>
          <cell r="K12">
            <v>0</v>
          </cell>
          <cell r="L12">
            <v>0</v>
          </cell>
          <cell r="M12" t="str">
            <v>01</v>
          </cell>
          <cell r="N12" t="str">
            <v>01</v>
          </cell>
          <cell r="O12" t="str">
            <v>NO</v>
          </cell>
        </row>
        <row r="13">
          <cell r="A13">
            <v>8</v>
          </cell>
          <cell r="B13" t="str">
            <v>LEON ALIRIO</v>
          </cell>
          <cell r="C13">
            <v>406000</v>
          </cell>
          <cell r="D13" t="str">
            <v>ROP</v>
          </cell>
          <cell r="E13">
            <v>5.2199999999999998E-3</v>
          </cell>
          <cell r="F13" t="str">
            <v>NO</v>
          </cell>
          <cell r="G13">
            <v>0</v>
          </cell>
          <cell r="H13" t="str">
            <v>02</v>
          </cell>
          <cell r="I13">
            <v>0</v>
          </cell>
          <cell r="J13" t="str">
            <v>NO</v>
          </cell>
          <cell r="K13">
            <v>22868</v>
          </cell>
          <cell r="L13">
            <v>0</v>
          </cell>
          <cell r="M13" t="str">
            <v>02</v>
          </cell>
          <cell r="N13" t="str">
            <v>02</v>
          </cell>
          <cell r="O13" t="str">
            <v>NO</v>
          </cell>
        </row>
        <row r="14">
          <cell r="A14">
            <v>9</v>
          </cell>
          <cell r="B14" t="str">
            <v>MATIZ WILLIAM</v>
          </cell>
          <cell r="C14">
            <v>286000</v>
          </cell>
          <cell r="D14" t="str">
            <v>ROP</v>
          </cell>
          <cell r="E14">
            <v>1.044E-2</v>
          </cell>
          <cell r="F14" t="str">
            <v>NO</v>
          </cell>
          <cell r="G14">
            <v>0</v>
          </cell>
          <cell r="H14" t="str">
            <v>02</v>
          </cell>
          <cell r="I14">
            <v>0</v>
          </cell>
          <cell r="J14" t="str">
            <v>NO</v>
          </cell>
          <cell r="K14">
            <v>0</v>
          </cell>
          <cell r="L14">
            <v>0</v>
          </cell>
          <cell r="M14" t="str">
            <v>01</v>
          </cell>
          <cell r="N14" t="str">
            <v>01</v>
          </cell>
          <cell r="O14" t="str">
            <v>NO</v>
          </cell>
        </row>
        <row r="15">
          <cell r="A15">
            <v>10</v>
          </cell>
          <cell r="B15" t="str">
            <v>RUIZ JULIO</v>
          </cell>
          <cell r="C15">
            <v>1044000</v>
          </cell>
          <cell r="D15" t="str">
            <v>ROP</v>
          </cell>
          <cell r="E15">
            <v>5.2199999999999998E-3</v>
          </cell>
          <cell r="F15" t="str">
            <v>NO</v>
          </cell>
          <cell r="G15">
            <v>0</v>
          </cell>
          <cell r="H15" t="str">
            <v>02</v>
          </cell>
          <cell r="I15">
            <v>0</v>
          </cell>
          <cell r="J15" t="str">
            <v>NO</v>
          </cell>
          <cell r="K15">
            <v>0</v>
          </cell>
          <cell r="L15">
            <v>0</v>
          </cell>
          <cell r="M15" t="str">
            <v>01</v>
          </cell>
          <cell r="N15" t="str">
            <v>01</v>
          </cell>
          <cell r="O15" t="str">
            <v>NO</v>
          </cell>
        </row>
        <row r="16">
          <cell r="A16">
            <v>11</v>
          </cell>
          <cell r="B16" t="str">
            <v>BELTRAN ERNESTO</v>
          </cell>
          <cell r="C16">
            <v>568000</v>
          </cell>
          <cell r="D16" t="str">
            <v>Registros</v>
          </cell>
          <cell r="E16">
            <v>5.2199999999999998E-3</v>
          </cell>
          <cell r="F16" t="str">
            <v>NO</v>
          </cell>
          <cell r="G16">
            <v>0</v>
          </cell>
          <cell r="H16" t="str">
            <v>03</v>
          </cell>
          <cell r="I16">
            <v>0</v>
          </cell>
          <cell r="J16" t="str">
            <v>SI</v>
          </cell>
          <cell r="K16">
            <v>24980</v>
          </cell>
          <cell r="L16">
            <v>0</v>
          </cell>
          <cell r="M16" t="str">
            <v>01</v>
          </cell>
          <cell r="N16" t="str">
            <v>01</v>
          </cell>
          <cell r="O16" t="str">
            <v>NO</v>
          </cell>
        </row>
        <row r="17">
          <cell r="A17">
            <v>12</v>
          </cell>
          <cell r="D17" t="str">
            <v>ADMON</v>
          </cell>
          <cell r="E17">
            <v>5.2199999999999998E-3</v>
          </cell>
          <cell r="F17" t="str">
            <v>NO</v>
          </cell>
          <cell r="G17">
            <v>0</v>
          </cell>
          <cell r="H17" t="str">
            <v>01</v>
          </cell>
          <cell r="I17">
            <v>0</v>
          </cell>
          <cell r="J17" t="str">
            <v>NO</v>
          </cell>
          <cell r="K17">
            <v>0</v>
          </cell>
          <cell r="L17">
            <v>0</v>
          </cell>
          <cell r="M17" t="str">
            <v>01</v>
          </cell>
          <cell r="N17" t="str">
            <v>03</v>
          </cell>
          <cell r="O17" t="str">
            <v>NO</v>
          </cell>
        </row>
        <row r="18">
          <cell r="A18">
            <v>13</v>
          </cell>
          <cell r="D18" t="str">
            <v>ADMON</v>
          </cell>
          <cell r="E18">
            <v>5.2199999999999998E-3</v>
          </cell>
          <cell r="F18" t="str">
            <v>NO</v>
          </cell>
          <cell r="G18">
            <v>169500</v>
          </cell>
          <cell r="H18" t="str">
            <v>01</v>
          </cell>
          <cell r="I18">
            <v>0</v>
          </cell>
          <cell r="J18" t="str">
            <v>NO</v>
          </cell>
          <cell r="K18">
            <v>0</v>
          </cell>
          <cell r="L18">
            <v>0</v>
          </cell>
          <cell r="M18" t="str">
            <v>03</v>
          </cell>
          <cell r="N18" t="str">
            <v>03</v>
          </cell>
          <cell r="O18" t="str">
            <v>SI</v>
          </cell>
        </row>
        <row r="19">
          <cell r="A19">
            <v>14</v>
          </cell>
          <cell r="B19" t="str">
            <v xml:space="preserve"> </v>
          </cell>
          <cell r="C19">
            <v>0</v>
          </cell>
          <cell r="D19" t="str">
            <v>ADMON</v>
          </cell>
          <cell r="E19">
            <v>5.2199999999999998E-3</v>
          </cell>
          <cell r="F19" t="str">
            <v>NO</v>
          </cell>
          <cell r="G19">
            <v>0</v>
          </cell>
          <cell r="H19" t="str">
            <v>04</v>
          </cell>
          <cell r="I19">
            <v>0</v>
          </cell>
          <cell r="J19" t="str">
            <v>NO</v>
          </cell>
          <cell r="K19">
            <v>0</v>
          </cell>
          <cell r="L19">
            <v>0</v>
          </cell>
          <cell r="M19" t="str">
            <v>00</v>
          </cell>
          <cell r="N19" t="str">
            <v>00</v>
          </cell>
          <cell r="O19" t="str">
            <v>NO</v>
          </cell>
        </row>
        <row r="20">
          <cell r="A20">
            <v>15</v>
          </cell>
          <cell r="B20" t="str">
            <v xml:space="preserve"> </v>
          </cell>
          <cell r="C20">
            <v>0</v>
          </cell>
          <cell r="D20" t="str">
            <v>ADMON</v>
          </cell>
          <cell r="E20">
            <v>5.2199999999999998E-3</v>
          </cell>
          <cell r="F20" t="str">
            <v>NO</v>
          </cell>
          <cell r="G20">
            <v>0</v>
          </cell>
          <cell r="H20" t="str">
            <v>04</v>
          </cell>
          <cell r="I20">
            <v>0</v>
          </cell>
          <cell r="J20" t="str">
            <v>NO</v>
          </cell>
          <cell r="K20">
            <v>0</v>
          </cell>
          <cell r="L20">
            <v>0</v>
          </cell>
          <cell r="M20" t="str">
            <v>00</v>
          </cell>
          <cell r="N20" t="str">
            <v>00</v>
          </cell>
          <cell r="O20" t="str">
            <v>NO</v>
          </cell>
        </row>
        <row r="21">
          <cell r="A21">
            <v>16</v>
          </cell>
          <cell r="B21" t="str">
            <v xml:space="preserve"> </v>
          </cell>
          <cell r="C21">
            <v>0</v>
          </cell>
          <cell r="D21" t="str">
            <v>ADMON</v>
          </cell>
          <cell r="E21">
            <v>5.2199999999999998E-3</v>
          </cell>
          <cell r="F21" t="str">
            <v>NO</v>
          </cell>
          <cell r="G21">
            <v>0</v>
          </cell>
          <cell r="H21" t="str">
            <v>04</v>
          </cell>
          <cell r="I21">
            <v>0</v>
          </cell>
          <cell r="J21" t="str">
            <v>NO</v>
          </cell>
          <cell r="K21">
            <v>0</v>
          </cell>
          <cell r="L21">
            <v>0</v>
          </cell>
          <cell r="M21" t="str">
            <v>00</v>
          </cell>
          <cell r="N21" t="str">
            <v>00</v>
          </cell>
          <cell r="O21" t="str">
            <v>NO</v>
          </cell>
        </row>
        <row r="22">
          <cell r="A22">
            <v>17</v>
          </cell>
          <cell r="B22" t="str">
            <v xml:space="preserve"> </v>
          </cell>
          <cell r="C22">
            <v>0</v>
          </cell>
          <cell r="D22" t="str">
            <v>ADMON</v>
          </cell>
          <cell r="E22">
            <v>5.2199999999999998E-3</v>
          </cell>
          <cell r="F22" t="str">
            <v>NO</v>
          </cell>
          <cell r="G22">
            <v>0</v>
          </cell>
          <cell r="H22" t="str">
            <v>04</v>
          </cell>
          <cell r="I22">
            <v>0</v>
          </cell>
          <cell r="J22" t="str">
            <v>NO</v>
          </cell>
          <cell r="K22">
            <v>0</v>
          </cell>
          <cell r="L22">
            <v>0</v>
          </cell>
          <cell r="M22" t="str">
            <v>00</v>
          </cell>
          <cell r="N22" t="str">
            <v>00</v>
          </cell>
          <cell r="O22" t="str">
            <v>NO</v>
          </cell>
        </row>
        <row r="23">
          <cell r="A23">
            <v>18</v>
          </cell>
          <cell r="B23" t="str">
            <v xml:space="preserve"> </v>
          </cell>
          <cell r="C23">
            <v>0</v>
          </cell>
          <cell r="D23" t="str">
            <v>ADMON</v>
          </cell>
          <cell r="E23">
            <v>5.2199999999999998E-3</v>
          </cell>
          <cell r="F23" t="str">
            <v>NO</v>
          </cell>
          <cell r="G23">
            <v>0</v>
          </cell>
          <cell r="H23" t="str">
            <v>04</v>
          </cell>
          <cell r="I23">
            <v>0</v>
          </cell>
          <cell r="J23" t="str">
            <v>NO</v>
          </cell>
          <cell r="K23">
            <v>0</v>
          </cell>
          <cell r="L23">
            <v>0</v>
          </cell>
          <cell r="M23" t="str">
            <v>00</v>
          </cell>
          <cell r="N23" t="str">
            <v>00</v>
          </cell>
          <cell r="O23" t="str">
            <v>NO</v>
          </cell>
        </row>
        <row r="24">
          <cell r="A24">
            <v>19</v>
          </cell>
          <cell r="B24" t="str">
            <v xml:space="preserve"> </v>
          </cell>
          <cell r="C24">
            <v>0</v>
          </cell>
          <cell r="D24" t="str">
            <v>ADMON</v>
          </cell>
          <cell r="E24">
            <v>5.2199999999999998E-3</v>
          </cell>
          <cell r="F24" t="str">
            <v>NO</v>
          </cell>
          <cell r="G24">
            <v>0</v>
          </cell>
          <cell r="H24" t="str">
            <v>04</v>
          </cell>
          <cell r="I24">
            <v>0</v>
          </cell>
          <cell r="J24" t="str">
            <v>NO</v>
          </cell>
          <cell r="K24">
            <v>0</v>
          </cell>
          <cell r="L24">
            <v>0</v>
          </cell>
          <cell r="M24" t="str">
            <v>00</v>
          </cell>
          <cell r="N24" t="str">
            <v>00</v>
          </cell>
          <cell r="O24" t="str">
            <v>NO</v>
          </cell>
        </row>
        <row r="25">
          <cell r="A25">
            <v>20</v>
          </cell>
          <cell r="B25" t="str">
            <v xml:space="preserve"> </v>
          </cell>
          <cell r="C25">
            <v>0</v>
          </cell>
          <cell r="D25" t="str">
            <v>ADMON</v>
          </cell>
          <cell r="E25">
            <v>5.2199999999999998E-3</v>
          </cell>
          <cell r="F25" t="str">
            <v>NO</v>
          </cell>
          <cell r="G25">
            <v>0</v>
          </cell>
          <cell r="H25" t="str">
            <v>04</v>
          </cell>
          <cell r="I25">
            <v>0</v>
          </cell>
          <cell r="J25" t="str">
            <v>NO</v>
          </cell>
          <cell r="K25">
            <v>0</v>
          </cell>
          <cell r="L25">
            <v>0</v>
          </cell>
          <cell r="M25" t="str">
            <v>00</v>
          </cell>
          <cell r="N25" t="str">
            <v>00</v>
          </cell>
          <cell r="O25" t="str">
            <v>NO</v>
          </cell>
        </row>
      </sheetData>
      <sheetData sheetId="1" refreshError="1">
        <row r="6">
          <cell r="B6">
            <v>2</v>
          </cell>
        </row>
        <row r="12">
          <cell r="B12">
            <v>30000</v>
          </cell>
        </row>
        <row r="14">
          <cell r="B14">
            <v>572000</v>
          </cell>
        </row>
        <row r="15">
          <cell r="B15">
            <v>1144000</v>
          </cell>
        </row>
        <row r="16">
          <cell r="B16">
            <v>5720000</v>
          </cell>
        </row>
        <row r="19">
          <cell r="B19">
            <v>3.3750000000000002E-2</v>
          </cell>
        </row>
        <row r="20">
          <cell r="B20">
            <v>0.01</v>
          </cell>
        </row>
        <row r="21">
          <cell r="B21">
            <v>0.08</v>
          </cell>
        </row>
        <row r="22">
          <cell r="B22">
            <v>0.10125000000000001</v>
          </cell>
        </row>
        <row r="24">
          <cell r="B24">
            <v>0.04</v>
          </cell>
        </row>
        <row r="25">
          <cell r="B25">
            <v>0.02</v>
          </cell>
        </row>
        <row r="26">
          <cell r="B26">
            <v>0.03</v>
          </cell>
        </row>
        <row r="40">
          <cell r="B40">
            <v>2200</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resiones"/>
      <sheetName val="Deudas socios (2)"/>
      <sheetName val="Esfxmes"/>
      <sheetName val="pygxmes"/>
      <sheetName val="Aux"/>
      <sheetName val="Exportar"/>
      <sheetName val="ESFCOMPAR"/>
      <sheetName val="ERICOMPAR"/>
      <sheetName val="Bal prueba"/>
      <sheetName val="Renta"/>
      <sheetName val="Impuesto Diferido nuevo"/>
      <sheetName val="Perd fiscales converg"/>
      <sheetName val="Inversiones"/>
      <sheetName val="Perdfiscales acumulado"/>
      <sheetName val=" Bancos"/>
      <sheetName val="Precio BolsaV"/>
      <sheetName val="Precio Bolsa acum "/>
      <sheetName val="Activos Imp Corrientes"/>
      <sheetName val="Deudores cons"/>
      <sheetName val="Deudas socios"/>
      <sheetName val="Activos fijos"/>
      <sheetName val="2280 CxP Socios"/>
      <sheetName val="Rete y Aportes"/>
      <sheetName val="Prediales"/>
      <sheetName val="rtefte trasladable a los socios"/>
      <sheetName val="Proveedores"/>
      <sheetName val="Consolidacion Prest Soc "/>
      <sheetName val="Consol aportes "/>
      <sheetName val="Indemnizaciones"/>
      <sheetName val="Nomina Consol "/>
      <sheetName val="Nomina electronica dic 25"/>
      <sheetName val="Ajustes por convergencia"/>
      <sheetName val="Resumen declaraciones"/>
      <sheetName val="Inversiones2014 "/>
      <sheetName val="Ajustes por convergencia jp"/>
    </sheetNames>
    <sheetDataSet>
      <sheetData sheetId="0"/>
      <sheetData sheetId="1"/>
      <sheetData sheetId="2"/>
      <sheetData sheetId="3"/>
      <sheetData sheetId="4"/>
      <sheetData sheetId="5"/>
      <sheetData sheetId="6">
        <row r="3">
          <cell r="A3" t="str">
            <v>A 31 de  diciembre de 2025</v>
          </cell>
        </row>
      </sheetData>
      <sheetData sheetId="7"/>
      <sheetData sheetId="8">
        <row r="1">
          <cell r="A1" t="str">
            <v>cuenta</v>
          </cell>
          <cell r="B1" t="str">
            <v>nit_cc</v>
          </cell>
          <cell r="C1" t="str">
            <v>descripcion</v>
          </cell>
          <cell r="D1" t="str">
            <v>saldo_ant</v>
          </cell>
          <cell r="E1" t="str">
            <v>debitos</v>
          </cell>
          <cell r="F1" t="str">
            <v>creditos</v>
          </cell>
          <cell r="G1" t="str">
            <v>saldo_actual</v>
          </cell>
        </row>
        <row r="2">
          <cell r="A2" t="str">
            <v/>
          </cell>
          <cell r="B2" t="str">
            <v/>
          </cell>
          <cell r="C2" t="str">
            <v>INVERSIONES E INGENIERIA FINANCIERA S.A.S. - NIIF</v>
          </cell>
          <cell r="D2">
            <v>0</v>
          </cell>
          <cell r="E2">
            <v>0</v>
          </cell>
          <cell r="F2">
            <v>0</v>
          </cell>
          <cell r="G2">
            <v>0</v>
          </cell>
        </row>
        <row r="3">
          <cell r="A3" t="str">
            <v/>
          </cell>
          <cell r="B3" t="str">
            <v/>
          </cell>
          <cell r="C3" t="str">
            <v>Libro Mayor y Balances</v>
          </cell>
          <cell r="D3">
            <v>0</v>
          </cell>
          <cell r="E3">
            <v>0</v>
          </cell>
          <cell r="F3">
            <v>0</v>
          </cell>
          <cell r="G3">
            <v>0</v>
          </cell>
        </row>
        <row r="4">
          <cell r="A4" t="str">
            <v/>
          </cell>
          <cell r="B4" t="str">
            <v/>
          </cell>
          <cell r="C4" t="str">
            <v>Periodo: 12 - 2025</v>
          </cell>
          <cell r="D4">
            <v>0</v>
          </cell>
          <cell r="E4">
            <v>0</v>
          </cell>
          <cell r="F4">
            <v>0</v>
          </cell>
          <cell r="G4">
            <v>0</v>
          </cell>
        </row>
        <row r="5">
          <cell r="A5" t="str">
            <v>1</v>
          </cell>
          <cell r="B5" t="str">
            <v/>
          </cell>
          <cell r="C5" t="str">
            <v>ACTIVO</v>
          </cell>
          <cell r="D5">
            <v>3275599436</v>
          </cell>
          <cell r="E5">
            <v>110221617</v>
          </cell>
          <cell r="F5">
            <v>574414115</v>
          </cell>
          <cell r="G5">
            <v>2811406938</v>
          </cell>
        </row>
        <row r="6">
          <cell r="A6" t="str">
            <v>11</v>
          </cell>
          <cell r="B6" t="str">
            <v/>
          </cell>
          <cell r="C6" t="str">
            <v>Efectivo y equivalentes al efectivo. (Corriente)</v>
          </cell>
          <cell r="D6">
            <v>11076973</v>
          </cell>
          <cell r="E6">
            <v>20779865</v>
          </cell>
          <cell r="F6">
            <v>22358741</v>
          </cell>
          <cell r="G6">
            <v>9498097</v>
          </cell>
        </row>
        <row r="7">
          <cell r="A7" t="str">
            <v>1110</v>
          </cell>
          <cell r="B7" t="str">
            <v/>
          </cell>
          <cell r="C7" t="str">
            <v>Bancos</v>
          </cell>
          <cell r="D7">
            <v>10802497</v>
          </cell>
          <cell r="E7">
            <v>20778822</v>
          </cell>
          <cell r="F7">
            <v>22358741</v>
          </cell>
          <cell r="G7">
            <v>9222578</v>
          </cell>
        </row>
        <row r="8">
          <cell r="A8" t="str">
            <v>111005</v>
          </cell>
          <cell r="B8" t="str">
            <v/>
          </cell>
          <cell r="C8" t="str">
            <v>Bancos Moneda nacional</v>
          </cell>
          <cell r="D8">
            <v>10802497</v>
          </cell>
          <cell r="E8">
            <v>20778822</v>
          </cell>
          <cell r="F8">
            <v>22358741</v>
          </cell>
          <cell r="G8">
            <v>9222578</v>
          </cell>
        </row>
        <row r="9">
          <cell r="A9" t="str">
            <v>11100501</v>
          </cell>
          <cell r="B9" t="str">
            <v/>
          </cell>
          <cell r="C9" t="str">
            <v>Banco De Bogota</v>
          </cell>
          <cell r="D9">
            <v>1328519</v>
          </cell>
          <cell r="E9">
            <v>928822</v>
          </cell>
          <cell r="F9">
            <v>1302048</v>
          </cell>
          <cell r="G9">
            <v>955293</v>
          </cell>
        </row>
        <row r="10">
          <cell r="A10" t="str">
            <v>1110050105</v>
          </cell>
          <cell r="B10" t="str">
            <v/>
          </cell>
          <cell r="C10" t="str">
            <v>Banco De Bogota Cta 2021</v>
          </cell>
          <cell r="D10">
            <v>1328519</v>
          </cell>
          <cell r="E10">
            <v>928822</v>
          </cell>
          <cell r="F10">
            <v>1302048</v>
          </cell>
          <cell r="G10">
            <v>955293</v>
          </cell>
        </row>
        <row r="11">
          <cell r="A11" t="str">
            <v>11100551</v>
          </cell>
          <cell r="B11" t="str">
            <v/>
          </cell>
          <cell r="C11" t="str">
            <v>Banco Davivienda Cta - 7496</v>
          </cell>
          <cell r="D11">
            <v>9473978</v>
          </cell>
          <cell r="E11">
            <v>19850000</v>
          </cell>
          <cell r="F11">
            <v>21056693</v>
          </cell>
          <cell r="G11">
            <v>8267285</v>
          </cell>
        </row>
        <row r="12">
          <cell r="A12" t="str">
            <v>1110055105</v>
          </cell>
          <cell r="B12" t="str">
            <v/>
          </cell>
          <cell r="C12" t="str">
            <v>Banco Davivienda Cta - 7496</v>
          </cell>
          <cell r="D12">
            <v>9473978</v>
          </cell>
          <cell r="E12">
            <v>19850000</v>
          </cell>
          <cell r="F12">
            <v>21056693</v>
          </cell>
          <cell r="G12">
            <v>8267285</v>
          </cell>
        </row>
        <row r="13">
          <cell r="A13" t="str">
            <v>1125</v>
          </cell>
          <cell r="B13" t="str">
            <v/>
          </cell>
          <cell r="C13" t="str">
            <v>Depositos fiduciarios</v>
          </cell>
          <cell r="D13">
            <v>274476</v>
          </cell>
          <cell r="E13">
            <v>1043</v>
          </cell>
          <cell r="F13">
            <v>0</v>
          </cell>
          <cell r="G13">
            <v>275519</v>
          </cell>
        </row>
        <row r="14">
          <cell r="A14" t="str">
            <v>112505</v>
          </cell>
          <cell r="B14" t="str">
            <v/>
          </cell>
          <cell r="C14" t="str">
            <v>Depositos fiduciarios a la vista moneda nacional.</v>
          </cell>
          <cell r="D14">
            <v>274476</v>
          </cell>
          <cell r="E14">
            <v>1043</v>
          </cell>
          <cell r="F14">
            <v>0</v>
          </cell>
          <cell r="G14">
            <v>275519</v>
          </cell>
        </row>
        <row r="15">
          <cell r="A15" t="str">
            <v>11250501</v>
          </cell>
          <cell r="B15" t="str">
            <v/>
          </cell>
          <cell r="C15" t="str">
            <v>Depositos fiduciarios a la vista moneda nacional - Fiduciari</v>
          </cell>
          <cell r="D15">
            <v>274476</v>
          </cell>
          <cell r="E15">
            <v>1043</v>
          </cell>
          <cell r="F15">
            <v>0</v>
          </cell>
          <cell r="G15">
            <v>275519</v>
          </cell>
        </row>
        <row r="16">
          <cell r="A16" t="str">
            <v>1125050105</v>
          </cell>
          <cell r="B16" t="str">
            <v/>
          </cell>
          <cell r="C16" t="str">
            <v>Depositos fiduciarios a la vista moneda nacional - Fiduciari</v>
          </cell>
          <cell r="D16">
            <v>274476</v>
          </cell>
          <cell r="E16">
            <v>1043</v>
          </cell>
          <cell r="F16">
            <v>0</v>
          </cell>
          <cell r="G16">
            <v>275519</v>
          </cell>
        </row>
        <row r="17">
          <cell r="A17" t="str">
            <v>12</v>
          </cell>
          <cell r="B17" t="str">
            <v/>
          </cell>
          <cell r="C17" t="str">
            <v>Inversiones</v>
          </cell>
          <cell r="D17">
            <v>973707820</v>
          </cell>
          <cell r="E17">
            <v>6775320</v>
          </cell>
          <cell r="F17">
            <v>436771980</v>
          </cell>
          <cell r="G17">
            <v>543711160</v>
          </cell>
        </row>
        <row r="18">
          <cell r="A18" t="str">
            <v>1260</v>
          </cell>
          <cell r="B18" t="str">
            <v/>
          </cell>
          <cell r="C18" t="str">
            <v>Inversiones en sociedades medidas al valor razonable - Largo</v>
          </cell>
          <cell r="D18">
            <v>973707820</v>
          </cell>
          <cell r="E18">
            <v>6775320</v>
          </cell>
          <cell r="F18">
            <v>436771980</v>
          </cell>
          <cell r="G18">
            <v>543711160</v>
          </cell>
        </row>
        <row r="19">
          <cell r="A19" t="str">
            <v>126020</v>
          </cell>
          <cell r="B19" t="str">
            <v/>
          </cell>
          <cell r="C19" t="str">
            <v>Actividades de construccion</v>
          </cell>
          <cell r="D19">
            <v>16715400</v>
          </cell>
          <cell r="E19">
            <v>0</v>
          </cell>
          <cell r="F19">
            <v>272640</v>
          </cell>
          <cell r="G19">
            <v>16442760</v>
          </cell>
        </row>
        <row r="20">
          <cell r="A20" t="str">
            <v>12602005</v>
          </cell>
          <cell r="B20" t="str">
            <v/>
          </cell>
          <cell r="C20" t="str">
            <v>Inv. en sociedades - Actividades de construccion - Costo</v>
          </cell>
          <cell r="D20">
            <v>9043893</v>
          </cell>
          <cell r="E20">
            <v>0</v>
          </cell>
          <cell r="F20">
            <v>0</v>
          </cell>
          <cell r="G20">
            <v>9043893</v>
          </cell>
        </row>
        <row r="21">
          <cell r="A21" t="str">
            <v>12602005</v>
          </cell>
          <cell r="B21" t="str">
            <v>890100251</v>
          </cell>
          <cell r="C21" t="str">
            <v>CEMENTO ARGOS S.A.</v>
          </cell>
          <cell r="D21">
            <v>4374893</v>
          </cell>
          <cell r="E21">
            <v>0</v>
          </cell>
          <cell r="F21">
            <v>0</v>
          </cell>
          <cell r="G21">
            <v>4374893</v>
          </cell>
        </row>
        <row r="22">
          <cell r="A22" t="str">
            <v>12602005</v>
          </cell>
          <cell r="B22" t="str">
            <v>890900266</v>
          </cell>
          <cell r="C22" t="str">
            <v>GRUPO ARGOS S.A.</v>
          </cell>
          <cell r="D22">
            <v>4669000</v>
          </cell>
          <cell r="E22">
            <v>0</v>
          </cell>
          <cell r="F22">
            <v>0</v>
          </cell>
          <cell r="G22">
            <v>4669000</v>
          </cell>
        </row>
        <row r="23">
          <cell r="A23" t="str">
            <v>12602010</v>
          </cell>
          <cell r="B23" t="str">
            <v/>
          </cell>
          <cell r="C23" t="str">
            <v>Inv. en sociedades - Activiades de construccion - Ajustes a</v>
          </cell>
          <cell r="D23">
            <v>7671507</v>
          </cell>
          <cell r="E23">
            <v>0</v>
          </cell>
          <cell r="F23">
            <v>272640</v>
          </cell>
          <cell r="G23">
            <v>7398867</v>
          </cell>
        </row>
        <row r="24">
          <cell r="A24" t="str">
            <v>12602010</v>
          </cell>
          <cell r="B24" t="str">
            <v>890100251</v>
          </cell>
          <cell r="C24" t="str">
            <v>CEMENTO ARGOS S.A.</v>
          </cell>
          <cell r="D24">
            <v>6641107</v>
          </cell>
          <cell r="E24">
            <v>0</v>
          </cell>
          <cell r="F24">
            <v>40800</v>
          </cell>
          <cell r="G24">
            <v>6600307</v>
          </cell>
        </row>
        <row r="25">
          <cell r="A25" t="str">
            <v>12602010</v>
          </cell>
          <cell r="B25" t="str">
            <v>890900266</v>
          </cell>
          <cell r="C25" t="str">
            <v>GRUPO ARGOS S.A.</v>
          </cell>
          <cell r="D25">
            <v>1030400</v>
          </cell>
          <cell r="E25">
            <v>0</v>
          </cell>
          <cell r="F25">
            <v>231840</v>
          </cell>
          <cell r="G25">
            <v>798560</v>
          </cell>
        </row>
        <row r="26">
          <cell r="A26" t="str">
            <v>126050</v>
          </cell>
          <cell r="B26" t="str">
            <v/>
          </cell>
          <cell r="C26" t="str">
            <v>Actividade financiera</v>
          </cell>
          <cell r="D26">
            <v>243169000</v>
          </cell>
          <cell r="E26">
            <v>6775320</v>
          </cell>
          <cell r="F26">
            <v>0</v>
          </cell>
          <cell r="G26">
            <v>249944320</v>
          </cell>
        </row>
        <row r="27">
          <cell r="A27" t="str">
            <v>12605005</v>
          </cell>
          <cell r="B27" t="str">
            <v/>
          </cell>
          <cell r="C27" t="str">
            <v>Inv. en sociedades - Actividade financiera - Costo</v>
          </cell>
          <cell r="D27">
            <v>199205232</v>
          </cell>
          <cell r="E27">
            <v>0</v>
          </cell>
          <cell r="F27">
            <v>0</v>
          </cell>
          <cell r="G27">
            <v>199205232</v>
          </cell>
        </row>
        <row r="28">
          <cell r="A28" t="str">
            <v>12605005</v>
          </cell>
          <cell r="B28" t="str">
            <v>800216181</v>
          </cell>
          <cell r="C28" t="str">
            <v>GRUPO AVAL ACCIONES Y VALORES S.A.</v>
          </cell>
          <cell r="D28">
            <v>52030074</v>
          </cell>
          <cell r="E28">
            <v>0</v>
          </cell>
          <cell r="F28">
            <v>0</v>
          </cell>
          <cell r="G28">
            <v>52030074</v>
          </cell>
        </row>
        <row r="29">
          <cell r="A29" t="str">
            <v>12605005</v>
          </cell>
          <cell r="B29" t="str">
            <v>860002964</v>
          </cell>
          <cell r="C29" t="str">
            <v>BANCO DE BOGOTA</v>
          </cell>
          <cell r="D29">
            <v>147175158</v>
          </cell>
          <cell r="E29">
            <v>0</v>
          </cell>
          <cell r="F29">
            <v>0</v>
          </cell>
          <cell r="G29">
            <v>147175158</v>
          </cell>
        </row>
        <row r="30">
          <cell r="A30" t="str">
            <v>12605010</v>
          </cell>
          <cell r="B30" t="str">
            <v/>
          </cell>
          <cell r="C30" t="str">
            <v>Inv. en sociedades - Actividade financiera - Ajustes a valor</v>
          </cell>
          <cell r="D30">
            <v>43963768</v>
          </cell>
          <cell r="E30">
            <v>6775320</v>
          </cell>
          <cell r="F30">
            <v>0</v>
          </cell>
          <cell r="G30">
            <v>50739088</v>
          </cell>
        </row>
        <row r="31">
          <cell r="A31" t="str">
            <v>12605010</v>
          </cell>
          <cell r="B31" t="str">
            <v>800216181</v>
          </cell>
          <cell r="C31" t="str">
            <v>GRUPO AVAL ACCIONES Y VALORES S.A.</v>
          </cell>
          <cell r="D31">
            <v>2719926</v>
          </cell>
          <cell r="E31">
            <v>511000</v>
          </cell>
          <cell r="F31">
            <v>0</v>
          </cell>
          <cell r="G31">
            <v>3230926</v>
          </cell>
        </row>
        <row r="32">
          <cell r="A32" t="str">
            <v>12605010</v>
          </cell>
          <cell r="B32" t="str">
            <v>860002964</v>
          </cell>
          <cell r="C32" t="str">
            <v>BANCO DE BOGOTA</v>
          </cell>
          <cell r="D32">
            <v>41243842</v>
          </cell>
          <cell r="E32">
            <v>6264320</v>
          </cell>
          <cell r="F32">
            <v>0</v>
          </cell>
          <cell r="G32">
            <v>47508162</v>
          </cell>
        </row>
        <row r="33">
          <cell r="A33" t="str">
            <v>126095</v>
          </cell>
          <cell r="B33" t="str">
            <v/>
          </cell>
          <cell r="C33" t="str">
            <v>Actividades diversas</v>
          </cell>
          <cell r="D33">
            <v>713823420</v>
          </cell>
          <cell r="E33">
            <v>0</v>
          </cell>
          <cell r="F33">
            <v>436499340</v>
          </cell>
          <cell r="G33">
            <v>277324080</v>
          </cell>
        </row>
        <row r="34">
          <cell r="A34" t="str">
            <v>12609505</v>
          </cell>
          <cell r="B34" t="str">
            <v/>
          </cell>
          <cell r="C34" t="str">
            <v>Inv. en sociedades - Actividades diversas - Costo</v>
          </cell>
          <cell r="D34">
            <v>300000</v>
          </cell>
          <cell r="E34">
            <v>0</v>
          </cell>
          <cell r="F34">
            <v>0</v>
          </cell>
          <cell r="G34">
            <v>300000</v>
          </cell>
        </row>
        <row r="35">
          <cell r="A35" t="str">
            <v>12609505</v>
          </cell>
          <cell r="B35" t="str">
            <v>900875705</v>
          </cell>
          <cell r="C35" t="str">
            <v>TERRANOVA CONSULTORIAS E INTERVENTORIAS INMOBILIARIAS S A S</v>
          </cell>
          <cell r="D35">
            <v>300000</v>
          </cell>
          <cell r="E35">
            <v>0</v>
          </cell>
          <cell r="F35">
            <v>0</v>
          </cell>
          <cell r="G35">
            <v>300000</v>
          </cell>
        </row>
        <row r="36">
          <cell r="A36" t="str">
            <v>12609510</v>
          </cell>
          <cell r="B36" t="str">
            <v/>
          </cell>
          <cell r="C36" t="str">
            <v>Inv. en sociedades - Actividades diversas - Ajustes a valor</v>
          </cell>
          <cell r="D36">
            <v>713523420</v>
          </cell>
          <cell r="E36">
            <v>0</v>
          </cell>
          <cell r="F36">
            <v>436499340</v>
          </cell>
          <cell r="G36">
            <v>277024080</v>
          </cell>
        </row>
        <row r="37">
          <cell r="A37" t="str">
            <v>12609510</v>
          </cell>
          <cell r="B37" t="str">
            <v>900875705</v>
          </cell>
          <cell r="C37" t="str">
            <v>TERRANOVA CONSULTORIAS E INTERVENTORIAS INMOBILIARIAS S A S</v>
          </cell>
          <cell r="D37">
            <v>713523420</v>
          </cell>
          <cell r="E37">
            <v>0</v>
          </cell>
          <cell r="F37">
            <v>436499340</v>
          </cell>
          <cell r="G37">
            <v>277024080</v>
          </cell>
        </row>
        <row r="38">
          <cell r="A38" t="str">
            <v>13</v>
          </cell>
          <cell r="B38" t="str">
            <v/>
          </cell>
          <cell r="C38" t="str">
            <v>Deudores</v>
          </cell>
          <cell r="D38">
            <v>175558501</v>
          </cell>
          <cell r="E38">
            <v>14719531</v>
          </cell>
          <cell r="F38">
            <v>34401897</v>
          </cell>
          <cell r="G38">
            <v>155876135</v>
          </cell>
        </row>
        <row r="39">
          <cell r="A39" t="str">
            <v>1305</v>
          </cell>
          <cell r="B39" t="str">
            <v/>
          </cell>
          <cell r="C39" t="str">
            <v>Deudores comerciales y otras cuentas por cobrar.( Corriente)</v>
          </cell>
          <cell r="D39">
            <v>0</v>
          </cell>
          <cell r="E39">
            <v>928822</v>
          </cell>
          <cell r="F39">
            <v>928822</v>
          </cell>
          <cell r="G39">
            <v>0</v>
          </cell>
        </row>
        <row r="40">
          <cell r="A40" t="str">
            <v>130520</v>
          </cell>
          <cell r="B40" t="str">
            <v/>
          </cell>
          <cell r="C40" t="str">
            <v>Ingresos por Cobrar</v>
          </cell>
          <cell r="D40">
            <v>0</v>
          </cell>
          <cell r="E40">
            <v>928822</v>
          </cell>
          <cell r="F40">
            <v>928822</v>
          </cell>
          <cell r="G40">
            <v>0</v>
          </cell>
        </row>
        <row r="41">
          <cell r="A41" t="str">
            <v>13052055</v>
          </cell>
          <cell r="B41" t="str">
            <v/>
          </cell>
          <cell r="C41" t="str">
            <v>Ingresos por Cobrar- Dividendos</v>
          </cell>
          <cell r="D41">
            <v>0</v>
          </cell>
          <cell r="E41">
            <v>928822</v>
          </cell>
          <cell r="F41">
            <v>928822</v>
          </cell>
          <cell r="G41">
            <v>0</v>
          </cell>
        </row>
        <row r="42">
          <cell r="A42" t="str">
            <v>13052055</v>
          </cell>
          <cell r="B42" t="str">
            <v>860079174</v>
          </cell>
          <cell r="C42" t="str">
            <v>CORREDORES DAVIVIENDA S A COMISIONISTA DE BOLSA</v>
          </cell>
          <cell r="D42">
            <v>0</v>
          </cell>
          <cell r="E42">
            <v>928822</v>
          </cell>
          <cell r="F42">
            <v>928822</v>
          </cell>
          <cell r="G42">
            <v>0</v>
          </cell>
        </row>
        <row r="43">
          <cell r="A43" t="str">
            <v>1310</v>
          </cell>
          <cell r="B43" t="str">
            <v/>
          </cell>
          <cell r="C43" t="str">
            <v>Cuentas por cobrar a entidades relacionadas. (Corriente)</v>
          </cell>
          <cell r="D43">
            <v>133528465</v>
          </cell>
          <cell r="E43">
            <v>0</v>
          </cell>
          <cell r="F43">
            <v>21000920</v>
          </cell>
          <cell r="G43">
            <v>112527545</v>
          </cell>
        </row>
        <row r="44">
          <cell r="A44" t="str">
            <v>131015</v>
          </cell>
          <cell r="B44" t="str">
            <v/>
          </cell>
          <cell r="C44" t="str">
            <v>Cuentas por Cobrar a Socios y Accionistas</v>
          </cell>
          <cell r="D44">
            <v>133528465</v>
          </cell>
          <cell r="E44">
            <v>0</v>
          </cell>
          <cell r="F44">
            <v>21000920</v>
          </cell>
          <cell r="G44">
            <v>112527545</v>
          </cell>
        </row>
        <row r="45">
          <cell r="A45" t="str">
            <v>131015</v>
          </cell>
          <cell r="B45" t="str">
            <v>17185602</v>
          </cell>
          <cell r="C45" t="str">
            <v>CARRASCO ROJAS BERNARDO</v>
          </cell>
          <cell r="D45">
            <v>133528465</v>
          </cell>
          <cell r="E45">
            <v>0</v>
          </cell>
          <cell r="F45">
            <v>21000920</v>
          </cell>
          <cell r="G45">
            <v>112527545</v>
          </cell>
        </row>
        <row r="46">
          <cell r="A46" t="str">
            <v>1315</v>
          </cell>
          <cell r="B46" t="str">
            <v/>
          </cell>
          <cell r="C46" t="str">
            <v>Activos por Impuestos Corrientes (Corriente)</v>
          </cell>
          <cell r="D46">
            <v>18475601</v>
          </cell>
          <cell r="E46">
            <v>13790709</v>
          </cell>
          <cell r="F46">
            <v>12472155</v>
          </cell>
          <cell r="G46">
            <v>19794155</v>
          </cell>
        </row>
        <row r="47">
          <cell r="A47" t="str">
            <v>131511</v>
          </cell>
          <cell r="B47" t="str">
            <v/>
          </cell>
          <cell r="C47" t="str">
            <v>Retenciones en la fuente a favor - Renta</v>
          </cell>
          <cell r="D47">
            <v>5254409</v>
          </cell>
          <cell r="E47">
            <v>46543</v>
          </cell>
          <cell r="F47">
            <v>5774155</v>
          </cell>
          <cell r="G47">
            <v>-473203</v>
          </cell>
        </row>
        <row r="48">
          <cell r="A48" t="str">
            <v>13151108</v>
          </cell>
          <cell r="B48" t="str">
            <v/>
          </cell>
          <cell r="C48" t="str">
            <v>Retenciones a favor renta - Rendimientos Financieros - Otras</v>
          </cell>
          <cell r="D48">
            <v>524409</v>
          </cell>
          <cell r="E48">
            <v>46543</v>
          </cell>
          <cell r="F48">
            <v>570952</v>
          </cell>
          <cell r="G48">
            <v>0</v>
          </cell>
        </row>
        <row r="49">
          <cell r="A49" t="str">
            <v>13151111</v>
          </cell>
          <cell r="B49" t="str">
            <v/>
          </cell>
          <cell r="C49" t="str">
            <v>Retenciones a favor renta - Honorarios 11%</v>
          </cell>
          <cell r="D49">
            <v>4730000</v>
          </cell>
          <cell r="E49">
            <v>0</v>
          </cell>
          <cell r="F49">
            <v>5203203</v>
          </cell>
          <cell r="G49">
            <v>-473203</v>
          </cell>
        </row>
        <row r="50">
          <cell r="A50" t="str">
            <v>131515</v>
          </cell>
          <cell r="B50" t="str">
            <v/>
          </cell>
          <cell r="C50" t="str">
            <v>Sobrantes en liquidacion privada de impuesto de renta</v>
          </cell>
          <cell r="D50">
            <v>6050000</v>
          </cell>
          <cell r="E50">
            <v>5774155</v>
          </cell>
          <cell r="F50">
            <v>0</v>
          </cell>
          <cell r="G50">
            <v>11824155</v>
          </cell>
        </row>
        <row r="51">
          <cell r="A51" t="str">
            <v>13151501</v>
          </cell>
          <cell r="B51" t="str">
            <v/>
          </cell>
          <cell r="C51" t="str">
            <v>Saldo a Favor Impuesto de Renta</v>
          </cell>
          <cell r="D51">
            <v>6050000</v>
          </cell>
          <cell r="E51">
            <v>5774155</v>
          </cell>
          <cell r="F51">
            <v>0</v>
          </cell>
          <cell r="G51">
            <v>11824155</v>
          </cell>
        </row>
        <row r="52">
          <cell r="A52" t="str">
            <v>131521</v>
          </cell>
          <cell r="B52" t="str">
            <v/>
          </cell>
          <cell r="C52" t="str">
            <v>Autoretenciones en la fuente a favor - Renta</v>
          </cell>
          <cell r="D52">
            <v>473192</v>
          </cell>
          <cell r="E52">
            <v>11</v>
          </cell>
          <cell r="F52">
            <v>0</v>
          </cell>
          <cell r="G52">
            <v>473203</v>
          </cell>
        </row>
        <row r="53">
          <cell r="A53" t="str">
            <v>13152108</v>
          </cell>
          <cell r="B53" t="str">
            <v/>
          </cell>
          <cell r="C53" t="str">
            <v>Autoretenciones en la fuente a favor - Renta 0,80%</v>
          </cell>
          <cell r="D53">
            <v>473192</v>
          </cell>
          <cell r="E53">
            <v>11</v>
          </cell>
          <cell r="F53">
            <v>0</v>
          </cell>
          <cell r="G53">
            <v>473203</v>
          </cell>
        </row>
        <row r="54">
          <cell r="A54" t="str">
            <v>131535</v>
          </cell>
          <cell r="B54" t="str">
            <v/>
          </cell>
          <cell r="C54" t="str">
            <v>Sobrantes en liquidacion privada - IVA</v>
          </cell>
          <cell r="D54">
            <v>6698000</v>
          </cell>
          <cell r="E54">
            <v>7970000</v>
          </cell>
          <cell r="F54">
            <v>6698000</v>
          </cell>
          <cell r="G54">
            <v>7970000</v>
          </cell>
        </row>
        <row r="55">
          <cell r="A55" t="str">
            <v>13153501</v>
          </cell>
          <cell r="B55" t="str">
            <v/>
          </cell>
          <cell r="C55" t="str">
            <v>Saldo a Favor - IVA</v>
          </cell>
          <cell r="D55">
            <v>6698000</v>
          </cell>
          <cell r="E55">
            <v>7970000</v>
          </cell>
          <cell r="F55">
            <v>6698000</v>
          </cell>
          <cell r="G55">
            <v>7970000</v>
          </cell>
        </row>
        <row r="56">
          <cell r="A56" t="str">
            <v>1355</v>
          </cell>
          <cell r="B56" t="str">
            <v/>
          </cell>
          <cell r="C56" t="str">
            <v>Deudores comerciales y otras cuentas por cobrar.( No corrien</v>
          </cell>
          <cell r="D56">
            <v>23554435</v>
          </cell>
          <cell r="E56">
            <v>0</v>
          </cell>
          <cell r="F56">
            <v>0</v>
          </cell>
          <cell r="G56">
            <v>23554435</v>
          </cell>
        </row>
        <row r="57">
          <cell r="A57" t="str">
            <v>135555</v>
          </cell>
          <cell r="B57" t="str">
            <v/>
          </cell>
          <cell r="C57" t="str">
            <v>Cuentas por cobrar a Trabajadores</v>
          </cell>
          <cell r="D57">
            <v>23554435</v>
          </cell>
          <cell r="E57">
            <v>0</v>
          </cell>
          <cell r="F57">
            <v>0</v>
          </cell>
          <cell r="G57">
            <v>23554435</v>
          </cell>
        </row>
        <row r="58">
          <cell r="A58" t="str">
            <v>13555595</v>
          </cell>
          <cell r="B58" t="str">
            <v/>
          </cell>
          <cell r="C58" t="str">
            <v>Cuentas por cobrar a Trabajadores - Diversos</v>
          </cell>
          <cell r="D58">
            <v>23554435</v>
          </cell>
          <cell r="E58">
            <v>0</v>
          </cell>
          <cell r="F58">
            <v>0</v>
          </cell>
          <cell r="G58">
            <v>23554435</v>
          </cell>
        </row>
        <row r="59">
          <cell r="A59" t="str">
            <v>13555595</v>
          </cell>
          <cell r="B59" t="str">
            <v>19404204</v>
          </cell>
          <cell r="C59" t="str">
            <v>SALGADO ALVAREZ JAIRO</v>
          </cell>
          <cell r="D59">
            <v>17554435</v>
          </cell>
          <cell r="E59">
            <v>0</v>
          </cell>
          <cell r="F59">
            <v>0</v>
          </cell>
          <cell r="G59">
            <v>17554435</v>
          </cell>
        </row>
        <row r="60">
          <cell r="A60" t="str">
            <v>13555595</v>
          </cell>
          <cell r="B60" t="str">
            <v>51674886</v>
          </cell>
          <cell r="C60" t="str">
            <v>MANCERA DE LA PEÑA ROSANA ADRIANA</v>
          </cell>
          <cell r="D60">
            <v>6000000</v>
          </cell>
          <cell r="E60">
            <v>0</v>
          </cell>
          <cell r="F60">
            <v>0</v>
          </cell>
          <cell r="G60">
            <v>6000000</v>
          </cell>
        </row>
        <row r="61">
          <cell r="A61" t="str">
            <v>15</v>
          </cell>
          <cell r="B61" t="str">
            <v/>
          </cell>
          <cell r="C61" t="str">
            <v>Propiedades, Planta y Equipo</v>
          </cell>
          <cell r="D61">
            <v>879716560</v>
          </cell>
          <cell r="E61">
            <v>0</v>
          </cell>
          <cell r="F61">
            <v>1128322</v>
          </cell>
          <cell r="G61">
            <v>878588238</v>
          </cell>
        </row>
        <row r="62">
          <cell r="A62" t="str">
            <v>1510</v>
          </cell>
          <cell r="B62" t="str">
            <v/>
          </cell>
          <cell r="C62" t="str">
            <v>Edificaciones</v>
          </cell>
          <cell r="D62">
            <v>844469198</v>
          </cell>
          <cell r="E62">
            <v>0</v>
          </cell>
          <cell r="F62">
            <v>545573</v>
          </cell>
          <cell r="G62">
            <v>843923625</v>
          </cell>
        </row>
        <row r="63">
          <cell r="A63" t="str">
            <v>151005</v>
          </cell>
          <cell r="B63" t="str">
            <v/>
          </cell>
          <cell r="C63" t="str">
            <v>Costo Edificaciones</v>
          </cell>
          <cell r="D63">
            <v>595765916</v>
          </cell>
          <cell r="E63">
            <v>0</v>
          </cell>
          <cell r="F63">
            <v>0</v>
          </cell>
          <cell r="G63">
            <v>595765916</v>
          </cell>
        </row>
        <row r="64">
          <cell r="A64" t="str">
            <v>151020</v>
          </cell>
          <cell r="B64" t="str">
            <v/>
          </cell>
          <cell r="C64" t="str">
            <v>Revaluacion Edificaciones</v>
          </cell>
          <cell r="D64">
            <v>319424790</v>
          </cell>
          <cell r="E64">
            <v>0</v>
          </cell>
          <cell r="F64">
            <v>0</v>
          </cell>
          <cell r="G64">
            <v>319424790</v>
          </cell>
        </row>
        <row r="65">
          <cell r="A65" t="str">
            <v>151090</v>
          </cell>
          <cell r="B65" t="str">
            <v/>
          </cell>
          <cell r="C65" t="str">
            <v>Depreciacion Edificaciones</v>
          </cell>
          <cell r="D65">
            <v>-70721508</v>
          </cell>
          <cell r="E65">
            <v>0</v>
          </cell>
          <cell r="F65">
            <v>545573</v>
          </cell>
          <cell r="G65">
            <v>-71267081</v>
          </cell>
        </row>
        <row r="66">
          <cell r="A66" t="str">
            <v>152005</v>
          </cell>
          <cell r="B66" t="str">
            <v/>
          </cell>
          <cell r="C66" t="str">
            <v>Costo Muebles y Enseres</v>
          </cell>
          <cell r="D66">
            <v>45994836</v>
          </cell>
          <cell r="E66">
            <v>0</v>
          </cell>
          <cell r="F66">
            <v>0</v>
          </cell>
          <cell r="G66">
            <v>45994836</v>
          </cell>
        </row>
        <row r="67">
          <cell r="A67" t="str">
            <v>152090</v>
          </cell>
          <cell r="B67" t="str">
            <v/>
          </cell>
          <cell r="C67" t="str">
            <v>Depreciacion Muebles y Enseres</v>
          </cell>
          <cell r="D67">
            <v>-45994836</v>
          </cell>
          <cell r="E67">
            <v>0</v>
          </cell>
          <cell r="F67">
            <v>0</v>
          </cell>
          <cell r="G67">
            <v>-45994836</v>
          </cell>
        </row>
        <row r="68">
          <cell r="A68" t="str">
            <v>1540</v>
          </cell>
          <cell r="B68" t="str">
            <v/>
          </cell>
          <cell r="C68" t="str">
            <v>Flota y Equipo de Transporte</v>
          </cell>
          <cell r="D68">
            <v>35247362</v>
          </cell>
          <cell r="E68">
            <v>0</v>
          </cell>
          <cell r="F68">
            <v>582749</v>
          </cell>
          <cell r="G68">
            <v>34664613</v>
          </cell>
        </row>
        <row r="69">
          <cell r="A69" t="str">
            <v>154005</v>
          </cell>
          <cell r="B69" t="str">
            <v/>
          </cell>
          <cell r="C69" t="str">
            <v>Costo Flota y Equipo de Transporte</v>
          </cell>
          <cell r="D69">
            <v>149508460</v>
          </cell>
          <cell r="E69">
            <v>0</v>
          </cell>
          <cell r="F69">
            <v>0</v>
          </cell>
          <cell r="G69">
            <v>149508460</v>
          </cell>
        </row>
        <row r="70">
          <cell r="A70" t="str">
            <v>154090</v>
          </cell>
          <cell r="B70" t="str">
            <v/>
          </cell>
          <cell r="C70" t="str">
            <v>Depreciacion Flota y Equipo de Transporte</v>
          </cell>
          <cell r="D70">
            <v>-114261098</v>
          </cell>
          <cell r="E70">
            <v>0</v>
          </cell>
          <cell r="F70">
            <v>582749</v>
          </cell>
          <cell r="G70">
            <v>-114843847</v>
          </cell>
        </row>
        <row r="71">
          <cell r="A71" t="str">
            <v>16</v>
          </cell>
          <cell r="B71" t="str">
            <v/>
          </cell>
          <cell r="C71" t="str">
            <v>Propiedades de inversi¢n registradas al valor razonable con</v>
          </cell>
          <cell r="D71">
            <v>600000000</v>
          </cell>
          <cell r="E71">
            <v>0</v>
          </cell>
          <cell r="F71">
            <v>0</v>
          </cell>
          <cell r="G71">
            <v>600000000</v>
          </cell>
        </row>
        <row r="72">
          <cell r="A72" t="str">
            <v>1610</v>
          </cell>
          <cell r="B72" t="str">
            <v/>
          </cell>
          <cell r="C72" t="str">
            <v>Propiedades de inversi¢n - Edificaciones</v>
          </cell>
          <cell r="D72">
            <v>600000000</v>
          </cell>
          <cell r="E72">
            <v>0</v>
          </cell>
          <cell r="F72">
            <v>0</v>
          </cell>
          <cell r="G72">
            <v>600000000</v>
          </cell>
        </row>
        <row r="73">
          <cell r="A73" t="str">
            <v>161005</v>
          </cell>
          <cell r="B73" t="str">
            <v/>
          </cell>
          <cell r="C73" t="str">
            <v>Propiedades de inversi¢n - Edificaciones - Costo</v>
          </cell>
          <cell r="D73">
            <v>600000000</v>
          </cell>
          <cell r="E73">
            <v>0</v>
          </cell>
          <cell r="F73">
            <v>0</v>
          </cell>
          <cell r="G73">
            <v>600000000</v>
          </cell>
        </row>
        <row r="74">
          <cell r="A74" t="str">
            <v>18</v>
          </cell>
          <cell r="B74" t="str">
            <v/>
          </cell>
          <cell r="C74" t="str">
            <v>Otros Activos no financieros</v>
          </cell>
          <cell r="D74">
            <v>635539582</v>
          </cell>
          <cell r="E74">
            <v>67946901</v>
          </cell>
          <cell r="F74">
            <v>79753175</v>
          </cell>
          <cell r="G74">
            <v>623733308</v>
          </cell>
        </row>
        <row r="75">
          <cell r="A75" t="str">
            <v>1805</v>
          </cell>
          <cell r="B75" t="str">
            <v/>
          </cell>
          <cell r="C75" t="str">
            <v>Gastos Pagados por Anticipado</v>
          </cell>
          <cell r="D75">
            <v>0</v>
          </cell>
          <cell r="E75">
            <v>2472000</v>
          </cell>
          <cell r="F75">
            <v>0</v>
          </cell>
          <cell r="G75">
            <v>2472000</v>
          </cell>
        </row>
        <row r="76">
          <cell r="A76" t="str">
            <v>180505</v>
          </cell>
          <cell r="B76" t="str">
            <v/>
          </cell>
          <cell r="C76" t="str">
            <v>Gastos Laborales</v>
          </cell>
          <cell r="D76">
            <v>0</v>
          </cell>
          <cell r="E76">
            <v>2472000</v>
          </cell>
          <cell r="F76">
            <v>0</v>
          </cell>
          <cell r="G76">
            <v>2472000</v>
          </cell>
        </row>
        <row r="77">
          <cell r="A77" t="str">
            <v>18050505</v>
          </cell>
          <cell r="B77" t="str">
            <v/>
          </cell>
          <cell r="C77" t="str">
            <v>Anticipos a trabajadores</v>
          </cell>
          <cell r="D77">
            <v>0</v>
          </cell>
          <cell r="E77">
            <v>2472000</v>
          </cell>
          <cell r="F77">
            <v>0</v>
          </cell>
          <cell r="G77">
            <v>2472000</v>
          </cell>
        </row>
        <row r="78">
          <cell r="A78" t="str">
            <v>18050505</v>
          </cell>
          <cell r="B78" t="str">
            <v>19404204</v>
          </cell>
          <cell r="C78" t="str">
            <v>SALGADO ALVAREZ JAIRO</v>
          </cell>
          <cell r="D78">
            <v>0</v>
          </cell>
          <cell r="E78">
            <v>692000</v>
          </cell>
          <cell r="F78">
            <v>0</v>
          </cell>
          <cell r="G78">
            <v>692000</v>
          </cell>
        </row>
        <row r="79">
          <cell r="A79" t="str">
            <v>18050505</v>
          </cell>
          <cell r="B79" t="str">
            <v>51674886</v>
          </cell>
          <cell r="C79" t="str">
            <v>MANCERA DE LA PEÑA ROSANA ADRIANA</v>
          </cell>
          <cell r="D79">
            <v>0</v>
          </cell>
          <cell r="E79">
            <v>720000</v>
          </cell>
          <cell r="F79">
            <v>0</v>
          </cell>
          <cell r="G79">
            <v>720000</v>
          </cell>
        </row>
        <row r="80">
          <cell r="A80" t="str">
            <v>18050505</v>
          </cell>
          <cell r="B80" t="str">
            <v>79275208</v>
          </cell>
          <cell r="C80" t="str">
            <v>GOMEZ BLANCO GILBERTO</v>
          </cell>
          <cell r="D80">
            <v>0</v>
          </cell>
          <cell r="E80">
            <v>1060000</v>
          </cell>
          <cell r="F80">
            <v>0</v>
          </cell>
          <cell r="G80">
            <v>1060000</v>
          </cell>
        </row>
        <row r="81">
          <cell r="A81" t="str">
            <v>1830</v>
          </cell>
          <cell r="B81" t="str">
            <v/>
          </cell>
          <cell r="C81" t="str">
            <v>Activos por impuestos diferidos</v>
          </cell>
          <cell r="D81">
            <v>635539582</v>
          </cell>
          <cell r="E81">
            <v>65474901</v>
          </cell>
          <cell r="F81">
            <v>79753175</v>
          </cell>
          <cell r="G81">
            <v>621261308</v>
          </cell>
        </row>
        <row r="82">
          <cell r="A82" t="str">
            <v>183005</v>
          </cell>
          <cell r="B82" t="str">
            <v/>
          </cell>
          <cell r="C82" t="str">
            <v>Impuesto de renta diferido</v>
          </cell>
          <cell r="D82">
            <v>635539582</v>
          </cell>
          <cell r="E82">
            <v>65474901</v>
          </cell>
          <cell r="F82">
            <v>79753175</v>
          </cell>
          <cell r="G82">
            <v>621261308</v>
          </cell>
        </row>
        <row r="83">
          <cell r="A83" t="str">
            <v>18300515</v>
          </cell>
          <cell r="B83" t="str">
            <v/>
          </cell>
          <cell r="C83" t="str">
            <v>Impuesto de renta diferido - Perdidas fiscales</v>
          </cell>
          <cell r="D83">
            <v>634483632</v>
          </cell>
          <cell r="E83">
            <v>65474901</v>
          </cell>
          <cell r="F83">
            <v>78697225</v>
          </cell>
          <cell r="G83">
            <v>621261308</v>
          </cell>
        </row>
        <row r="84">
          <cell r="A84" t="str">
            <v>18300520</v>
          </cell>
          <cell r="B84" t="str">
            <v/>
          </cell>
          <cell r="C84" t="str">
            <v>Impuesto de renta diferido - Renta presuntiva</v>
          </cell>
          <cell r="D84">
            <v>1055950</v>
          </cell>
          <cell r="E84">
            <v>0</v>
          </cell>
          <cell r="F84">
            <v>1055950</v>
          </cell>
          <cell r="G84">
            <v>0</v>
          </cell>
        </row>
        <row r="85">
          <cell r="A85" t="str">
            <v>2</v>
          </cell>
          <cell r="B85" t="str">
            <v/>
          </cell>
          <cell r="C85" t="str">
            <v>PASIVO</v>
          </cell>
          <cell r="D85">
            <v>269729114</v>
          </cell>
          <cell r="E85">
            <v>107924911</v>
          </cell>
          <cell r="F85">
            <v>38948974</v>
          </cell>
          <cell r="G85">
            <v>200753177</v>
          </cell>
        </row>
        <row r="86">
          <cell r="A86" t="str">
            <v>22</v>
          </cell>
          <cell r="B86" t="str">
            <v/>
          </cell>
          <cell r="C86" t="str">
            <v>Proveedores y Cuentas por Pagar</v>
          </cell>
          <cell r="D86">
            <v>1529396</v>
          </cell>
          <cell r="E86">
            <v>16734396</v>
          </cell>
          <cell r="F86">
            <v>30806300</v>
          </cell>
          <cell r="G86">
            <v>15601300</v>
          </cell>
        </row>
        <row r="87">
          <cell r="A87" t="str">
            <v>2210</v>
          </cell>
          <cell r="B87" t="str">
            <v/>
          </cell>
          <cell r="C87" t="str">
            <v>Costos y gastos por pagar</v>
          </cell>
          <cell r="D87">
            <v>232296</v>
          </cell>
          <cell r="E87">
            <v>214296</v>
          </cell>
          <cell r="F87">
            <v>0</v>
          </cell>
          <cell r="G87">
            <v>18000</v>
          </cell>
        </row>
        <row r="88">
          <cell r="A88" t="str">
            <v>221005</v>
          </cell>
          <cell r="B88" t="str">
            <v/>
          </cell>
          <cell r="C88" t="str">
            <v>Honorarios</v>
          </cell>
          <cell r="D88">
            <v>18000</v>
          </cell>
          <cell r="E88">
            <v>0</v>
          </cell>
          <cell r="F88">
            <v>0</v>
          </cell>
          <cell r="G88">
            <v>18000</v>
          </cell>
        </row>
        <row r="89">
          <cell r="A89" t="str">
            <v>221005</v>
          </cell>
          <cell r="B89" t="str">
            <v>900233925</v>
          </cell>
          <cell r="C89" t="str">
            <v>ASCENCIO JIMENEZ ASESORES S.A.S.</v>
          </cell>
          <cell r="D89">
            <v>18000</v>
          </cell>
          <cell r="E89">
            <v>0</v>
          </cell>
          <cell r="F89">
            <v>0</v>
          </cell>
          <cell r="G89">
            <v>18000</v>
          </cell>
        </row>
        <row r="90">
          <cell r="A90" t="str">
            <v>221020</v>
          </cell>
          <cell r="B90" t="str">
            <v/>
          </cell>
          <cell r="C90" t="str">
            <v>Servicios p£blicos</v>
          </cell>
          <cell r="D90">
            <v>214296</v>
          </cell>
          <cell r="E90">
            <v>214296</v>
          </cell>
          <cell r="F90">
            <v>0</v>
          </cell>
          <cell r="G90">
            <v>0</v>
          </cell>
        </row>
        <row r="91">
          <cell r="A91" t="str">
            <v>221020</v>
          </cell>
          <cell r="B91" t="str">
            <v>800153993</v>
          </cell>
          <cell r="C91" t="str">
            <v>COMUNICACION CELULAR S A COMCEL S A</v>
          </cell>
          <cell r="D91">
            <v>214296</v>
          </cell>
          <cell r="E91">
            <v>214296</v>
          </cell>
          <cell r="F91">
            <v>0</v>
          </cell>
          <cell r="G91">
            <v>0</v>
          </cell>
        </row>
        <row r="92">
          <cell r="A92" t="str">
            <v>2215</v>
          </cell>
          <cell r="B92" t="str">
            <v/>
          </cell>
          <cell r="C92" t="str">
            <v>Retenciones y aportes de nomina</v>
          </cell>
          <cell r="D92">
            <v>1197100</v>
          </cell>
          <cell r="E92">
            <v>1197100</v>
          </cell>
          <cell r="F92">
            <v>1151100</v>
          </cell>
          <cell r="G92">
            <v>1151100</v>
          </cell>
        </row>
        <row r="93">
          <cell r="A93" t="str">
            <v>221505</v>
          </cell>
          <cell r="B93" t="str">
            <v/>
          </cell>
          <cell r="C93" t="str">
            <v>Aportes a entidades promotoras de salud, EPS</v>
          </cell>
          <cell r="D93">
            <v>332400</v>
          </cell>
          <cell r="E93">
            <v>332400</v>
          </cell>
          <cell r="F93">
            <v>332400</v>
          </cell>
          <cell r="G93">
            <v>332400</v>
          </cell>
        </row>
        <row r="94">
          <cell r="A94" t="str">
            <v>221505</v>
          </cell>
          <cell r="B94" t="str">
            <v>800088702</v>
          </cell>
          <cell r="C94" t="str">
            <v>EPS Y MEDICINA PREPAGADA SURAMERICANA S. A</v>
          </cell>
          <cell r="D94">
            <v>69200</v>
          </cell>
          <cell r="E94">
            <v>69200</v>
          </cell>
          <cell r="F94">
            <v>69200</v>
          </cell>
          <cell r="G94">
            <v>69200</v>
          </cell>
        </row>
        <row r="95">
          <cell r="A95" t="str">
            <v>221505</v>
          </cell>
          <cell r="B95" t="str">
            <v>830003564</v>
          </cell>
          <cell r="C95" t="str">
            <v>ENTIDAD PROMOTORA DE SALUD FAMISANAR LTDA CAFAM COLSUBSIDIO</v>
          </cell>
          <cell r="D95">
            <v>191200</v>
          </cell>
          <cell r="E95">
            <v>191200</v>
          </cell>
          <cell r="F95">
            <v>191200</v>
          </cell>
          <cell r="G95">
            <v>191200</v>
          </cell>
        </row>
        <row r="96">
          <cell r="A96" t="str">
            <v>221505</v>
          </cell>
          <cell r="B96" t="str">
            <v>860066942</v>
          </cell>
          <cell r="C96" t="str">
            <v>CAJA DE COMPENSACION FAMILIAR COMPENSAR</v>
          </cell>
          <cell r="D96">
            <v>72000</v>
          </cell>
          <cell r="E96">
            <v>72000</v>
          </cell>
          <cell r="F96">
            <v>72000</v>
          </cell>
          <cell r="G96">
            <v>72000</v>
          </cell>
        </row>
        <row r="97">
          <cell r="A97" t="str">
            <v>221510</v>
          </cell>
          <cell r="B97" t="str">
            <v/>
          </cell>
          <cell r="C97" t="str">
            <v>Fondos de pensiones</v>
          </cell>
          <cell r="D97">
            <v>340800</v>
          </cell>
          <cell r="E97">
            <v>340800</v>
          </cell>
          <cell r="F97">
            <v>340800</v>
          </cell>
          <cell r="G97">
            <v>340800</v>
          </cell>
        </row>
        <row r="98">
          <cell r="A98" t="str">
            <v>221510</v>
          </cell>
          <cell r="B98" t="str">
            <v>900336004</v>
          </cell>
          <cell r="C98" t="str">
            <v>ADMINISTRADORA COLOMBIANA DE PENSIONES COLPENSIONES</v>
          </cell>
          <cell r="D98">
            <v>340800</v>
          </cell>
          <cell r="E98">
            <v>340800</v>
          </cell>
          <cell r="F98">
            <v>340800</v>
          </cell>
          <cell r="G98">
            <v>340800</v>
          </cell>
        </row>
        <row r="99">
          <cell r="A99" t="str">
            <v>221515</v>
          </cell>
          <cell r="B99" t="str">
            <v/>
          </cell>
          <cell r="C99" t="str">
            <v>Aportes a administradoras de riesgos profesionales, ARL</v>
          </cell>
          <cell r="D99">
            <v>191500</v>
          </cell>
          <cell r="E99">
            <v>191500</v>
          </cell>
          <cell r="F99">
            <v>145500</v>
          </cell>
          <cell r="G99">
            <v>145500</v>
          </cell>
        </row>
        <row r="100">
          <cell r="A100" t="str">
            <v>221515</v>
          </cell>
          <cell r="B100" t="str">
            <v>860002183</v>
          </cell>
          <cell r="C100" t="str">
            <v>SEGUROS DE VIDA COLPATRIA S.A.</v>
          </cell>
          <cell r="D100">
            <v>191500</v>
          </cell>
          <cell r="E100">
            <v>191500</v>
          </cell>
          <cell r="F100">
            <v>145500</v>
          </cell>
          <cell r="G100">
            <v>145500</v>
          </cell>
        </row>
        <row r="101">
          <cell r="A101" t="str">
            <v>221520</v>
          </cell>
          <cell r="B101" t="str">
            <v/>
          </cell>
          <cell r="C101" t="str">
            <v>Aportes al ICBF, SENA y cajas de compensaci¢n</v>
          </cell>
          <cell r="D101">
            <v>332400</v>
          </cell>
          <cell r="E101">
            <v>332400</v>
          </cell>
          <cell r="F101">
            <v>332400</v>
          </cell>
          <cell r="G101">
            <v>332400</v>
          </cell>
        </row>
        <row r="102">
          <cell r="A102" t="str">
            <v>221520</v>
          </cell>
          <cell r="B102" t="str">
            <v>860013570</v>
          </cell>
          <cell r="C102" t="str">
            <v>CAJA DE COMPENSACION FAMILIAR CAFAM</v>
          </cell>
          <cell r="D102">
            <v>332400</v>
          </cell>
          <cell r="E102">
            <v>332400</v>
          </cell>
          <cell r="F102">
            <v>332400</v>
          </cell>
          <cell r="G102">
            <v>332400</v>
          </cell>
        </row>
        <row r="103">
          <cell r="A103" t="str">
            <v>2235</v>
          </cell>
          <cell r="B103" t="str">
            <v/>
          </cell>
          <cell r="C103" t="str">
            <v>Obligaciones Laborales</v>
          </cell>
          <cell r="D103">
            <v>100000</v>
          </cell>
          <cell r="E103">
            <v>15323000</v>
          </cell>
          <cell r="F103">
            <v>29655200</v>
          </cell>
          <cell r="G103">
            <v>14432200</v>
          </cell>
        </row>
        <row r="104">
          <cell r="A104" t="str">
            <v>223505</v>
          </cell>
          <cell r="B104" t="str">
            <v/>
          </cell>
          <cell r="C104" t="str">
            <v>Salarios por pagar</v>
          </cell>
          <cell r="D104">
            <v>100000</v>
          </cell>
          <cell r="E104">
            <v>15323000</v>
          </cell>
          <cell r="F104">
            <v>15418000</v>
          </cell>
          <cell r="G104">
            <v>195000</v>
          </cell>
        </row>
        <row r="105">
          <cell r="A105" t="str">
            <v>223510</v>
          </cell>
          <cell r="B105" t="str">
            <v/>
          </cell>
          <cell r="C105" t="str">
            <v>Cesantias consolidadas</v>
          </cell>
          <cell r="D105">
            <v>0</v>
          </cell>
          <cell r="E105">
            <v>0</v>
          </cell>
          <cell r="F105">
            <v>9110000</v>
          </cell>
          <cell r="G105">
            <v>9110000</v>
          </cell>
        </row>
        <row r="106">
          <cell r="A106" t="str">
            <v>223515</v>
          </cell>
          <cell r="B106" t="str">
            <v/>
          </cell>
          <cell r="C106" t="str">
            <v>Intereses sobre cesantias</v>
          </cell>
          <cell r="D106">
            <v>0</v>
          </cell>
          <cell r="E106">
            <v>0</v>
          </cell>
          <cell r="F106">
            <v>1093200</v>
          </cell>
          <cell r="G106">
            <v>1093200</v>
          </cell>
        </row>
        <row r="107">
          <cell r="A107" t="str">
            <v>223535</v>
          </cell>
          <cell r="B107" t="str">
            <v/>
          </cell>
          <cell r="C107" t="str">
            <v>Vacaciones consolidadas</v>
          </cell>
          <cell r="D107">
            <v>0</v>
          </cell>
          <cell r="E107">
            <v>0</v>
          </cell>
          <cell r="F107">
            <v>4034000</v>
          </cell>
          <cell r="G107">
            <v>4034000</v>
          </cell>
        </row>
        <row r="108">
          <cell r="A108" t="str">
            <v>23</v>
          </cell>
          <cell r="B108" t="str">
            <v/>
          </cell>
          <cell r="C108" t="str">
            <v>Pasivos por retenciones en la fuente. (Corriente)</v>
          </cell>
          <cell r="D108">
            <v>249197</v>
          </cell>
          <cell r="E108">
            <v>231208</v>
          </cell>
          <cell r="F108">
            <v>245875</v>
          </cell>
          <cell r="G108">
            <v>263864</v>
          </cell>
        </row>
        <row r="109">
          <cell r="A109" t="str">
            <v>2305</v>
          </cell>
          <cell r="B109" t="str">
            <v/>
          </cell>
          <cell r="C109" t="str">
            <v>Retenci¢n en la fuente</v>
          </cell>
          <cell r="D109">
            <v>231253</v>
          </cell>
          <cell r="E109">
            <v>231208</v>
          </cell>
          <cell r="F109">
            <v>227931</v>
          </cell>
          <cell r="G109">
            <v>227976</v>
          </cell>
        </row>
        <row r="110">
          <cell r="A110" t="str">
            <v>230515</v>
          </cell>
          <cell r="B110" t="str">
            <v/>
          </cell>
          <cell r="C110" t="str">
            <v>Retencion - Honorarios</v>
          </cell>
          <cell r="D110">
            <v>227920</v>
          </cell>
          <cell r="E110">
            <v>227920</v>
          </cell>
          <cell r="F110">
            <v>227920</v>
          </cell>
          <cell r="G110">
            <v>227920</v>
          </cell>
        </row>
        <row r="111">
          <cell r="A111" t="str">
            <v>23051511</v>
          </cell>
          <cell r="B111" t="str">
            <v/>
          </cell>
          <cell r="C111" t="str">
            <v>Retencion - Honorarios - 11% Recaudada</v>
          </cell>
          <cell r="D111">
            <v>2507120</v>
          </cell>
          <cell r="E111">
            <v>0</v>
          </cell>
          <cell r="F111">
            <v>227920</v>
          </cell>
          <cell r="G111">
            <v>2735040</v>
          </cell>
        </row>
        <row r="112">
          <cell r="A112" t="str">
            <v>23051595</v>
          </cell>
          <cell r="B112" t="str">
            <v/>
          </cell>
          <cell r="C112" t="str">
            <v>Retencion - Honorarios - Pagos DIAN</v>
          </cell>
          <cell r="D112">
            <v>-2279200</v>
          </cell>
          <cell r="E112">
            <v>227920</v>
          </cell>
          <cell r="F112">
            <v>0</v>
          </cell>
          <cell r="G112">
            <v>-2507120</v>
          </cell>
        </row>
        <row r="113">
          <cell r="A113" t="str">
            <v>230525</v>
          </cell>
          <cell r="B113" t="str">
            <v/>
          </cell>
          <cell r="C113" t="str">
            <v>Retencion - Servicios</v>
          </cell>
          <cell r="D113">
            <v>3288</v>
          </cell>
          <cell r="E113">
            <v>3288</v>
          </cell>
          <cell r="F113">
            <v>0</v>
          </cell>
          <cell r="G113">
            <v>0</v>
          </cell>
        </row>
        <row r="114">
          <cell r="A114" t="str">
            <v>23052520</v>
          </cell>
          <cell r="B114" t="str">
            <v/>
          </cell>
          <cell r="C114" t="str">
            <v>Retencion - Servicios - 2% Recaudada</v>
          </cell>
          <cell r="D114">
            <v>19728</v>
          </cell>
          <cell r="E114">
            <v>0</v>
          </cell>
          <cell r="F114">
            <v>0</v>
          </cell>
          <cell r="G114">
            <v>19728</v>
          </cell>
        </row>
        <row r="115">
          <cell r="A115" t="str">
            <v>23052595</v>
          </cell>
          <cell r="B115" t="str">
            <v/>
          </cell>
          <cell r="C115" t="str">
            <v>Retencion - Servicios - Pagos DIAN</v>
          </cell>
          <cell r="D115">
            <v>-16440</v>
          </cell>
          <cell r="E115">
            <v>3288</v>
          </cell>
          <cell r="F115">
            <v>0</v>
          </cell>
          <cell r="G115">
            <v>-19728</v>
          </cell>
        </row>
        <row r="116">
          <cell r="A116" t="str">
            <v>230575</v>
          </cell>
          <cell r="B116" t="str">
            <v/>
          </cell>
          <cell r="C116" t="str">
            <v>Autoretencion Renta</v>
          </cell>
          <cell r="D116">
            <v>45</v>
          </cell>
          <cell r="E116">
            <v>0</v>
          </cell>
          <cell r="F116">
            <v>11</v>
          </cell>
          <cell r="G116">
            <v>56</v>
          </cell>
        </row>
        <row r="117">
          <cell r="A117" t="str">
            <v>23057508</v>
          </cell>
          <cell r="B117" t="str">
            <v/>
          </cell>
          <cell r="C117" t="str">
            <v>Autoretencion Renta - 0,8%</v>
          </cell>
          <cell r="D117">
            <v>473192</v>
          </cell>
          <cell r="E117">
            <v>0</v>
          </cell>
          <cell r="F117">
            <v>11</v>
          </cell>
          <cell r="G117">
            <v>473203</v>
          </cell>
        </row>
        <row r="118">
          <cell r="A118" t="str">
            <v>23057595</v>
          </cell>
          <cell r="B118" t="str">
            <v/>
          </cell>
          <cell r="C118" t="str">
            <v>Autoretencion Renta - Pagos DIAN</v>
          </cell>
          <cell r="D118">
            <v>-473147</v>
          </cell>
          <cell r="E118">
            <v>0</v>
          </cell>
          <cell r="F118">
            <v>0</v>
          </cell>
          <cell r="G118">
            <v>-473147</v>
          </cell>
        </row>
        <row r="119">
          <cell r="A119" t="str">
            <v>2340</v>
          </cell>
          <cell r="B119" t="str">
            <v/>
          </cell>
          <cell r="C119" t="str">
            <v>Retencion en la fuente - ICA</v>
          </cell>
          <cell r="D119">
            <v>17944</v>
          </cell>
          <cell r="E119">
            <v>0</v>
          </cell>
          <cell r="F119">
            <v>17944</v>
          </cell>
          <cell r="G119">
            <v>35888</v>
          </cell>
        </row>
        <row r="120">
          <cell r="A120" t="str">
            <v>234009</v>
          </cell>
          <cell r="B120" t="str">
            <v/>
          </cell>
          <cell r="C120" t="str">
            <v>Retencion en la fuente - ICA - 9.66 x mil - Recaudada</v>
          </cell>
          <cell r="D120">
            <v>2898</v>
          </cell>
          <cell r="E120">
            <v>0</v>
          </cell>
          <cell r="F120">
            <v>0</v>
          </cell>
          <cell r="G120">
            <v>2898</v>
          </cell>
        </row>
        <row r="121">
          <cell r="A121" t="str">
            <v>234010</v>
          </cell>
          <cell r="B121" t="str">
            <v/>
          </cell>
          <cell r="C121" t="str">
            <v>Retención en la fuente - ICA - 8.66 x mil - Recaudada</v>
          </cell>
          <cell r="D121">
            <v>197384</v>
          </cell>
          <cell r="E121">
            <v>0</v>
          </cell>
          <cell r="F121">
            <v>17944</v>
          </cell>
          <cell r="G121">
            <v>215328</v>
          </cell>
        </row>
        <row r="122">
          <cell r="A122" t="str">
            <v>234095</v>
          </cell>
          <cell r="B122" t="str">
            <v/>
          </cell>
          <cell r="C122" t="str">
            <v>Retencion en la fuente - ICA - Pagos a tesorer¡a municipal</v>
          </cell>
          <cell r="D122">
            <v>-182338</v>
          </cell>
          <cell r="E122">
            <v>0</v>
          </cell>
          <cell r="F122">
            <v>0</v>
          </cell>
          <cell r="G122">
            <v>-182338</v>
          </cell>
        </row>
        <row r="123">
          <cell r="A123" t="str">
            <v>24</v>
          </cell>
          <cell r="B123" t="str">
            <v/>
          </cell>
          <cell r="C123" t="str">
            <v>Impuestos por pagar</v>
          </cell>
          <cell r="D123">
            <v>-752246</v>
          </cell>
          <cell r="E123">
            <v>891991</v>
          </cell>
          <cell r="F123">
            <v>1644237</v>
          </cell>
          <cell r="G123">
            <v>0</v>
          </cell>
        </row>
        <row r="124">
          <cell r="A124" t="str">
            <v>2410</v>
          </cell>
          <cell r="B124" t="str">
            <v/>
          </cell>
          <cell r="C124" t="str">
            <v>Impuesto sobre las ventas por pagar - IVA</v>
          </cell>
          <cell r="D124">
            <v>-752396</v>
          </cell>
          <cell r="E124">
            <v>519452</v>
          </cell>
          <cell r="F124">
            <v>1271848</v>
          </cell>
          <cell r="G124">
            <v>0</v>
          </cell>
        </row>
        <row r="125">
          <cell r="A125" t="str">
            <v>241005</v>
          </cell>
          <cell r="B125" t="str">
            <v/>
          </cell>
          <cell r="C125" t="str">
            <v>IVA recaudado</v>
          </cell>
          <cell r="D125">
            <v>8170000</v>
          </cell>
          <cell r="E125">
            <v>0</v>
          </cell>
          <cell r="F125">
            <v>0</v>
          </cell>
          <cell r="G125">
            <v>8170000</v>
          </cell>
        </row>
        <row r="126">
          <cell r="A126" t="str">
            <v>24100519</v>
          </cell>
          <cell r="B126" t="str">
            <v/>
          </cell>
          <cell r="C126" t="str">
            <v>IVA recaudado -19%</v>
          </cell>
          <cell r="D126">
            <v>8170000</v>
          </cell>
          <cell r="E126">
            <v>0</v>
          </cell>
          <cell r="F126">
            <v>0</v>
          </cell>
          <cell r="G126">
            <v>8170000</v>
          </cell>
        </row>
        <row r="127">
          <cell r="A127" t="str">
            <v>241020</v>
          </cell>
          <cell r="B127" t="str">
            <v/>
          </cell>
          <cell r="C127" t="str">
            <v>IVA descontable</v>
          </cell>
          <cell r="D127">
            <v>-7406924</v>
          </cell>
          <cell r="E127">
            <v>519452</v>
          </cell>
          <cell r="F127">
            <v>0</v>
          </cell>
          <cell r="G127">
            <v>-7926376</v>
          </cell>
        </row>
        <row r="128">
          <cell r="A128" t="str">
            <v>24102029</v>
          </cell>
          <cell r="B128" t="str">
            <v/>
          </cell>
          <cell r="C128" t="str">
            <v>IVA descontable - Servicios 19%</v>
          </cell>
          <cell r="D128">
            <v>-7406924</v>
          </cell>
          <cell r="E128">
            <v>519452</v>
          </cell>
          <cell r="F128">
            <v>0</v>
          </cell>
          <cell r="G128">
            <v>-7926376</v>
          </cell>
        </row>
        <row r="129">
          <cell r="A129" t="str">
            <v>241030</v>
          </cell>
          <cell r="B129" t="str">
            <v/>
          </cell>
          <cell r="C129" t="str">
            <v>IVA retenido por terceros</v>
          </cell>
          <cell r="D129">
            <v>-1225500</v>
          </cell>
          <cell r="E129">
            <v>0</v>
          </cell>
          <cell r="F129">
            <v>0</v>
          </cell>
          <cell r="G129">
            <v>-1225500</v>
          </cell>
        </row>
        <row r="130">
          <cell r="A130" t="str">
            <v>24103024</v>
          </cell>
          <cell r="B130" t="str">
            <v/>
          </cell>
          <cell r="C130" t="str">
            <v>IVA retenido por terceros 15%</v>
          </cell>
          <cell r="D130">
            <v>-1225500</v>
          </cell>
          <cell r="E130">
            <v>0</v>
          </cell>
          <cell r="F130">
            <v>0</v>
          </cell>
          <cell r="G130">
            <v>-1225500</v>
          </cell>
        </row>
        <row r="131">
          <cell r="A131" t="str">
            <v>241096</v>
          </cell>
          <cell r="B131" t="str">
            <v/>
          </cell>
          <cell r="C131" t="str">
            <v>IVA - Reclasificaciones de saldos</v>
          </cell>
          <cell r="D131">
            <v>-289972</v>
          </cell>
          <cell r="E131">
            <v>0</v>
          </cell>
          <cell r="F131">
            <v>1271848</v>
          </cell>
          <cell r="G131">
            <v>981876</v>
          </cell>
        </row>
        <row r="132">
          <cell r="A132" t="str">
            <v>2415</v>
          </cell>
          <cell r="B132" t="str">
            <v/>
          </cell>
          <cell r="C132" t="str">
            <v>De industria y comercio - ICA</v>
          </cell>
          <cell r="D132">
            <v>150</v>
          </cell>
          <cell r="E132">
            <v>372539</v>
          </cell>
          <cell r="F132">
            <v>372389</v>
          </cell>
          <cell r="G132">
            <v>0</v>
          </cell>
        </row>
        <row r="133">
          <cell r="A133" t="str">
            <v>241505</v>
          </cell>
          <cell r="B133" t="str">
            <v/>
          </cell>
          <cell r="C133" t="str">
            <v>ICA causado sobre ingresos</v>
          </cell>
          <cell r="D133">
            <v>372530</v>
          </cell>
          <cell r="E133">
            <v>372539</v>
          </cell>
          <cell r="F133">
            <v>9</v>
          </cell>
          <cell r="G133">
            <v>0</v>
          </cell>
        </row>
        <row r="134">
          <cell r="A134" t="str">
            <v>24150506</v>
          </cell>
          <cell r="B134" t="str">
            <v/>
          </cell>
          <cell r="C134" t="str">
            <v>ICA causado sobre ingresos - 0.69%</v>
          </cell>
          <cell r="D134">
            <v>372530</v>
          </cell>
          <cell r="E134">
            <v>372539</v>
          </cell>
          <cell r="F134">
            <v>9</v>
          </cell>
          <cell r="G134">
            <v>0</v>
          </cell>
        </row>
        <row r="135">
          <cell r="A135" t="str">
            <v>241530</v>
          </cell>
          <cell r="B135" t="str">
            <v/>
          </cell>
          <cell r="C135" t="str">
            <v>ICA  retenido por terceros</v>
          </cell>
          <cell r="D135">
            <v>-372380</v>
          </cell>
          <cell r="E135">
            <v>0</v>
          </cell>
          <cell r="F135">
            <v>372380</v>
          </cell>
          <cell r="G135">
            <v>0</v>
          </cell>
        </row>
        <row r="136">
          <cell r="A136" t="str">
            <v>24153008</v>
          </cell>
          <cell r="B136" t="str">
            <v/>
          </cell>
          <cell r="C136" t="str">
            <v>Ica retenido por terceros - 0,866%</v>
          </cell>
          <cell r="D136">
            <v>-372380</v>
          </cell>
          <cell r="E136">
            <v>0</v>
          </cell>
          <cell r="F136">
            <v>372380</v>
          </cell>
          <cell r="G136">
            <v>0</v>
          </cell>
        </row>
        <row r="137">
          <cell r="A137" t="str">
            <v>25</v>
          </cell>
          <cell r="B137" t="str">
            <v/>
          </cell>
          <cell r="C137" t="str">
            <v>Pasivos por impuestos diferidos</v>
          </cell>
          <cell r="D137">
            <v>250277524</v>
          </cell>
          <cell r="E137">
            <v>65474901</v>
          </cell>
          <cell r="F137">
            <v>85390</v>
          </cell>
          <cell r="G137">
            <v>184888013</v>
          </cell>
        </row>
        <row r="138">
          <cell r="A138" t="str">
            <v>2505</v>
          </cell>
          <cell r="B138" t="str">
            <v/>
          </cell>
          <cell r="C138" t="str">
            <v>Impuesto de renta diferido - Cr‚dito</v>
          </cell>
          <cell r="D138">
            <v>250277524</v>
          </cell>
          <cell r="E138">
            <v>65474901</v>
          </cell>
          <cell r="F138">
            <v>85390</v>
          </cell>
          <cell r="G138">
            <v>184888013</v>
          </cell>
        </row>
        <row r="139">
          <cell r="A139" t="str">
            <v>250505</v>
          </cell>
          <cell r="B139" t="str">
            <v/>
          </cell>
          <cell r="C139" t="str">
            <v>Impuesto de renta diferido - Dif. temporales en activos fijo</v>
          </cell>
          <cell r="D139">
            <v>141343353</v>
          </cell>
          <cell r="E139">
            <v>0</v>
          </cell>
          <cell r="F139">
            <v>85390</v>
          </cell>
          <cell r="G139">
            <v>141428743</v>
          </cell>
        </row>
        <row r="140">
          <cell r="A140" t="str">
            <v>250506</v>
          </cell>
          <cell r="B140" t="str">
            <v/>
          </cell>
          <cell r="C140" t="str">
            <v>Impuesto de renta diferido - Dif. temporales en inversiones</v>
          </cell>
          <cell r="D140">
            <v>108934171</v>
          </cell>
          <cell r="E140">
            <v>65474901</v>
          </cell>
          <cell r="F140">
            <v>0</v>
          </cell>
          <cell r="G140">
            <v>43459270</v>
          </cell>
        </row>
        <row r="141">
          <cell r="A141" t="str">
            <v>26</v>
          </cell>
          <cell r="B141" t="str">
            <v/>
          </cell>
          <cell r="C141" t="str">
            <v>Provisiones y Contingencias</v>
          </cell>
          <cell r="D141">
            <v>18425243</v>
          </cell>
          <cell r="E141">
            <v>24592415</v>
          </cell>
          <cell r="F141">
            <v>6167172</v>
          </cell>
          <cell r="G141">
            <v>0</v>
          </cell>
        </row>
        <row r="142">
          <cell r="A142" t="str">
            <v>2605</v>
          </cell>
          <cell r="B142" t="str">
            <v/>
          </cell>
          <cell r="C142" t="str">
            <v>Provisiones Corrientes por Beneficios a  Empleados (Corrient</v>
          </cell>
          <cell r="D142">
            <v>18425243</v>
          </cell>
          <cell r="E142">
            <v>24592415</v>
          </cell>
          <cell r="F142">
            <v>6167172</v>
          </cell>
          <cell r="G142">
            <v>0</v>
          </cell>
        </row>
        <row r="143">
          <cell r="A143" t="str">
            <v>260505</v>
          </cell>
          <cell r="B143" t="str">
            <v/>
          </cell>
          <cell r="C143" t="str">
            <v>Cesantias</v>
          </cell>
          <cell r="D143">
            <v>8304137</v>
          </cell>
          <cell r="E143">
            <v>9110000</v>
          </cell>
          <cell r="F143">
            <v>805863</v>
          </cell>
          <cell r="G143">
            <v>0</v>
          </cell>
        </row>
        <row r="144">
          <cell r="A144" t="str">
            <v>26050505</v>
          </cell>
          <cell r="B144" t="str">
            <v/>
          </cell>
          <cell r="C144" t="str">
            <v>Cesantias - Provision</v>
          </cell>
          <cell r="D144">
            <v>8304137</v>
          </cell>
          <cell r="E144">
            <v>9110000</v>
          </cell>
          <cell r="F144">
            <v>805863</v>
          </cell>
          <cell r="G144">
            <v>0</v>
          </cell>
        </row>
        <row r="145">
          <cell r="A145" t="str">
            <v>260510</v>
          </cell>
          <cell r="B145" t="str">
            <v/>
          </cell>
          <cell r="C145" t="str">
            <v>Intereses sobre cesantias</v>
          </cell>
          <cell r="D145">
            <v>996500</v>
          </cell>
          <cell r="E145">
            <v>1093200</v>
          </cell>
          <cell r="F145">
            <v>96700</v>
          </cell>
          <cell r="G145">
            <v>0</v>
          </cell>
        </row>
        <row r="146">
          <cell r="A146" t="str">
            <v>26051005</v>
          </cell>
          <cell r="B146" t="str">
            <v/>
          </cell>
          <cell r="C146" t="str">
            <v>Intereses sobre cesantias - Provision</v>
          </cell>
          <cell r="D146">
            <v>996500</v>
          </cell>
          <cell r="E146">
            <v>1093200</v>
          </cell>
          <cell r="F146">
            <v>96700</v>
          </cell>
          <cell r="G146">
            <v>0</v>
          </cell>
        </row>
        <row r="147">
          <cell r="A147" t="str">
            <v>260515</v>
          </cell>
          <cell r="B147" t="str">
            <v/>
          </cell>
          <cell r="C147" t="str">
            <v>Vacaciones</v>
          </cell>
          <cell r="D147">
            <v>5296555</v>
          </cell>
          <cell r="E147">
            <v>9802000</v>
          </cell>
          <cell r="F147">
            <v>4505445</v>
          </cell>
          <cell r="G147">
            <v>0</v>
          </cell>
        </row>
        <row r="148">
          <cell r="A148" t="str">
            <v>26051505</v>
          </cell>
          <cell r="B148" t="str">
            <v/>
          </cell>
          <cell r="C148" t="str">
            <v>Vacaciones - Provision</v>
          </cell>
          <cell r="D148">
            <v>5296555</v>
          </cell>
          <cell r="E148">
            <v>6918000</v>
          </cell>
          <cell r="F148">
            <v>1621445</v>
          </cell>
          <cell r="G148">
            <v>0</v>
          </cell>
        </row>
        <row r="149">
          <cell r="A149" t="str">
            <v>26051510</v>
          </cell>
          <cell r="B149" t="str">
            <v/>
          </cell>
          <cell r="C149" t="str">
            <v>Vacaciones - Pagos</v>
          </cell>
          <cell r="D149">
            <v>0</v>
          </cell>
          <cell r="E149">
            <v>2884000</v>
          </cell>
          <cell r="F149">
            <v>2884000</v>
          </cell>
          <cell r="G149">
            <v>0</v>
          </cell>
        </row>
        <row r="150">
          <cell r="A150" t="str">
            <v>260520</v>
          </cell>
          <cell r="B150" t="str">
            <v/>
          </cell>
          <cell r="C150" t="str">
            <v>Prima de servicios</v>
          </cell>
          <cell r="D150">
            <v>3828051</v>
          </cell>
          <cell r="E150">
            <v>4587215</v>
          </cell>
          <cell r="F150">
            <v>759164</v>
          </cell>
          <cell r="G150">
            <v>0</v>
          </cell>
        </row>
        <row r="151">
          <cell r="A151" t="str">
            <v>26052005</v>
          </cell>
          <cell r="B151" t="str">
            <v/>
          </cell>
          <cell r="C151" t="str">
            <v>Prima de servicios - Provision</v>
          </cell>
          <cell r="D151">
            <v>3828051</v>
          </cell>
          <cell r="E151">
            <v>4587215</v>
          </cell>
          <cell r="F151">
            <v>759164</v>
          </cell>
          <cell r="G151">
            <v>0</v>
          </cell>
        </row>
        <row r="152">
          <cell r="A152" t="str">
            <v>3</v>
          </cell>
          <cell r="B152" t="str">
            <v/>
          </cell>
          <cell r="C152" t="str">
            <v>PATRIMONIO</v>
          </cell>
          <cell r="D152">
            <v>3048384349</v>
          </cell>
          <cell r="E152">
            <v>2289</v>
          </cell>
          <cell r="F152">
            <v>0</v>
          </cell>
          <cell r="G152">
            <v>3048382060</v>
          </cell>
        </row>
        <row r="153">
          <cell r="A153" t="str">
            <v>31</v>
          </cell>
          <cell r="B153" t="str">
            <v/>
          </cell>
          <cell r="C153" t="str">
            <v>Fondos Propios</v>
          </cell>
          <cell r="D153">
            <v>2659040000</v>
          </cell>
          <cell r="E153">
            <v>0</v>
          </cell>
          <cell r="F153">
            <v>0</v>
          </cell>
          <cell r="G153">
            <v>2659040000</v>
          </cell>
        </row>
        <row r="154">
          <cell r="A154" t="str">
            <v>3105</v>
          </cell>
          <cell r="B154" t="str">
            <v/>
          </cell>
          <cell r="C154" t="str">
            <v>Capital suscrito y pagado</v>
          </cell>
          <cell r="D154">
            <v>481500000</v>
          </cell>
          <cell r="E154">
            <v>0</v>
          </cell>
          <cell r="F154">
            <v>0</v>
          </cell>
          <cell r="G154">
            <v>481500000</v>
          </cell>
        </row>
        <row r="155">
          <cell r="A155" t="str">
            <v>310505</v>
          </cell>
          <cell r="B155" t="str">
            <v/>
          </cell>
          <cell r="C155" t="str">
            <v>Capital autorizado</v>
          </cell>
          <cell r="D155">
            <v>500000000</v>
          </cell>
          <cell r="E155">
            <v>0</v>
          </cell>
          <cell r="F155">
            <v>0</v>
          </cell>
          <cell r="G155">
            <v>500000000</v>
          </cell>
        </row>
        <row r="156">
          <cell r="A156" t="str">
            <v>310510</v>
          </cell>
          <cell r="B156" t="str">
            <v/>
          </cell>
          <cell r="C156" t="str">
            <v>Capital por suscribir (DB)</v>
          </cell>
          <cell r="D156">
            <v>-18500000</v>
          </cell>
          <cell r="E156">
            <v>0</v>
          </cell>
          <cell r="F156">
            <v>0</v>
          </cell>
          <cell r="G156">
            <v>-18500000</v>
          </cell>
        </row>
        <row r="157">
          <cell r="A157" t="str">
            <v>3140</v>
          </cell>
          <cell r="B157" t="str">
            <v/>
          </cell>
          <cell r="C157" t="str">
            <v>Prima en colocación de acciones</v>
          </cell>
          <cell r="D157">
            <v>2177540000</v>
          </cell>
          <cell r="E157">
            <v>0</v>
          </cell>
          <cell r="F157">
            <v>0</v>
          </cell>
          <cell r="G157">
            <v>2177540000</v>
          </cell>
        </row>
        <row r="158">
          <cell r="A158" t="str">
            <v>32</v>
          </cell>
          <cell r="B158" t="str">
            <v/>
          </cell>
          <cell r="C158" t="str">
            <v>Reservas</v>
          </cell>
          <cell r="D158">
            <v>62366971</v>
          </cell>
          <cell r="E158">
            <v>0</v>
          </cell>
          <cell r="F158">
            <v>0</v>
          </cell>
          <cell r="G158">
            <v>62366971</v>
          </cell>
        </row>
        <row r="159">
          <cell r="A159" t="str">
            <v>3205</v>
          </cell>
          <cell r="B159" t="str">
            <v/>
          </cell>
          <cell r="C159" t="str">
            <v>Reservas obligatorias</v>
          </cell>
          <cell r="D159">
            <v>62366971</v>
          </cell>
          <cell r="E159">
            <v>0</v>
          </cell>
          <cell r="F159">
            <v>0</v>
          </cell>
          <cell r="G159">
            <v>62366971</v>
          </cell>
        </row>
        <row r="160">
          <cell r="A160" t="str">
            <v>320505</v>
          </cell>
          <cell r="B160" t="str">
            <v/>
          </cell>
          <cell r="C160" t="str">
            <v>Reserva legal</v>
          </cell>
          <cell r="D160">
            <v>62366971</v>
          </cell>
          <cell r="E160">
            <v>0</v>
          </cell>
          <cell r="F160">
            <v>0</v>
          </cell>
          <cell r="G160">
            <v>62366971</v>
          </cell>
        </row>
        <row r="161">
          <cell r="A161" t="str">
            <v>32050505</v>
          </cell>
          <cell r="B161" t="str">
            <v/>
          </cell>
          <cell r="C161" t="str">
            <v>Reserva legal - Gravada</v>
          </cell>
          <cell r="D161">
            <v>62366971</v>
          </cell>
          <cell r="E161">
            <v>0</v>
          </cell>
          <cell r="F161">
            <v>0</v>
          </cell>
          <cell r="G161">
            <v>62366971</v>
          </cell>
        </row>
        <row r="162">
          <cell r="A162" t="str">
            <v>35</v>
          </cell>
          <cell r="B162" t="str">
            <v/>
          </cell>
          <cell r="C162" t="str">
            <v>Ganancias (Perdidas ) Acumuladas</v>
          </cell>
          <cell r="D162">
            <v>38505077</v>
          </cell>
          <cell r="E162">
            <v>2289</v>
          </cell>
          <cell r="F162">
            <v>0</v>
          </cell>
          <cell r="G162">
            <v>38502788</v>
          </cell>
        </row>
        <row r="163">
          <cell r="A163" t="str">
            <v>3505</v>
          </cell>
          <cell r="B163" t="str">
            <v/>
          </cell>
          <cell r="C163" t="str">
            <v>Ganancias  acumuladas</v>
          </cell>
          <cell r="D163">
            <v>715192917</v>
          </cell>
          <cell r="E163">
            <v>0</v>
          </cell>
          <cell r="F163">
            <v>0</v>
          </cell>
          <cell r="G163">
            <v>715192917</v>
          </cell>
        </row>
        <row r="164">
          <cell r="A164" t="str">
            <v>3510</v>
          </cell>
          <cell r="B164" t="str">
            <v/>
          </cell>
          <cell r="C164" t="str">
            <v>Perdidas acumuladas</v>
          </cell>
          <cell r="D164">
            <v>-1613022908</v>
          </cell>
          <cell r="E164">
            <v>0</v>
          </cell>
          <cell r="F164">
            <v>0</v>
          </cell>
          <cell r="G164">
            <v>-1613022908</v>
          </cell>
        </row>
        <row r="165">
          <cell r="A165" t="str">
            <v>3525</v>
          </cell>
          <cell r="B165" t="str">
            <v/>
          </cell>
          <cell r="C165" t="str">
            <v>Retencion dividendos 7,5% trasladable a los accionistas</v>
          </cell>
          <cell r="D165">
            <v>-4283324</v>
          </cell>
          <cell r="E165">
            <v>2289</v>
          </cell>
          <cell r="F165">
            <v>0</v>
          </cell>
          <cell r="G165">
            <v>-4285613</v>
          </cell>
        </row>
        <row r="166">
          <cell r="A166" t="str">
            <v>3555</v>
          </cell>
          <cell r="B166" t="str">
            <v/>
          </cell>
          <cell r="C166" t="str">
            <v>Ganancias (Perdidas) acumuladas por convergenca a NIIF</v>
          </cell>
          <cell r="D166">
            <v>940618392</v>
          </cell>
          <cell r="E166">
            <v>0</v>
          </cell>
          <cell r="F166">
            <v>0</v>
          </cell>
          <cell r="G166">
            <v>940618392</v>
          </cell>
        </row>
        <row r="167">
          <cell r="A167" t="str">
            <v>355505</v>
          </cell>
          <cell r="B167" t="str">
            <v/>
          </cell>
          <cell r="C167" t="str">
            <v>Instrumento financieros</v>
          </cell>
          <cell r="D167">
            <v>133434036</v>
          </cell>
          <cell r="E167">
            <v>0</v>
          </cell>
          <cell r="F167">
            <v>0</v>
          </cell>
          <cell r="G167">
            <v>133434036</v>
          </cell>
        </row>
        <row r="168">
          <cell r="A168" t="str">
            <v>355520</v>
          </cell>
          <cell r="B168" t="str">
            <v/>
          </cell>
          <cell r="C168" t="str">
            <v>Propiedades, planta y equipo</v>
          </cell>
          <cell r="D168">
            <v>458829658</v>
          </cell>
          <cell r="E168">
            <v>0</v>
          </cell>
          <cell r="F168">
            <v>0</v>
          </cell>
          <cell r="G168">
            <v>458829658</v>
          </cell>
        </row>
        <row r="169">
          <cell r="A169" t="str">
            <v>355565</v>
          </cell>
          <cell r="B169" t="str">
            <v/>
          </cell>
          <cell r="C169" t="str">
            <v>Patrimonio</v>
          </cell>
          <cell r="D169">
            <v>332905270</v>
          </cell>
          <cell r="E169">
            <v>0</v>
          </cell>
          <cell r="F169">
            <v>0</v>
          </cell>
          <cell r="G169">
            <v>332905270</v>
          </cell>
        </row>
        <row r="170">
          <cell r="A170" t="str">
            <v>355570</v>
          </cell>
          <cell r="B170" t="str">
            <v/>
          </cell>
          <cell r="C170" t="str">
            <v>Activos por impuestos diferidos</v>
          </cell>
          <cell r="D170">
            <v>60675503</v>
          </cell>
          <cell r="E170">
            <v>0</v>
          </cell>
          <cell r="F170">
            <v>0</v>
          </cell>
          <cell r="G170">
            <v>60675503</v>
          </cell>
        </row>
        <row r="171">
          <cell r="A171" t="str">
            <v>355575</v>
          </cell>
          <cell r="B171" t="str">
            <v/>
          </cell>
          <cell r="C171" t="str">
            <v>Pasivos por impuestos diferidos</v>
          </cell>
          <cell r="D171">
            <v>-45226075</v>
          </cell>
          <cell r="E171">
            <v>0</v>
          </cell>
          <cell r="F171">
            <v>0</v>
          </cell>
          <cell r="G171">
            <v>-45226075</v>
          </cell>
        </row>
        <row r="172">
          <cell r="A172" t="str">
            <v>37</v>
          </cell>
          <cell r="B172" t="str">
            <v/>
          </cell>
          <cell r="C172" t="str">
            <v>Otros resultado integral</v>
          </cell>
          <cell r="D172">
            <v>288472301</v>
          </cell>
          <cell r="E172">
            <v>0</v>
          </cell>
          <cell r="F172">
            <v>0</v>
          </cell>
          <cell r="G172">
            <v>288472301</v>
          </cell>
        </row>
        <row r="173">
          <cell r="A173" t="str">
            <v>3705</v>
          </cell>
          <cell r="B173" t="str">
            <v/>
          </cell>
          <cell r="C173" t="str">
            <v>Revalorizacion de Activos</v>
          </cell>
          <cell r="D173">
            <v>288472301</v>
          </cell>
          <cell r="E173">
            <v>0</v>
          </cell>
          <cell r="F173">
            <v>0</v>
          </cell>
          <cell r="G173">
            <v>288472301</v>
          </cell>
        </row>
        <row r="174">
          <cell r="A174" t="str">
            <v>370515</v>
          </cell>
          <cell r="B174" t="str">
            <v/>
          </cell>
          <cell r="C174" t="str">
            <v>Revalorizacion de Propiedad planta y equipo</v>
          </cell>
          <cell r="D174">
            <v>288472301</v>
          </cell>
          <cell r="E174">
            <v>0</v>
          </cell>
          <cell r="F174">
            <v>0</v>
          </cell>
          <cell r="G174">
            <v>288472301</v>
          </cell>
        </row>
        <row r="175">
          <cell r="A175" t="str">
            <v>37051505</v>
          </cell>
          <cell r="B175" t="str">
            <v/>
          </cell>
          <cell r="C175" t="str">
            <v>Superavit de revaluación - PPYE</v>
          </cell>
          <cell r="D175">
            <v>319424790</v>
          </cell>
          <cell r="E175">
            <v>0</v>
          </cell>
          <cell r="F175">
            <v>0</v>
          </cell>
          <cell r="G175">
            <v>319424790</v>
          </cell>
        </row>
        <row r="176">
          <cell r="A176" t="str">
            <v>37051555</v>
          </cell>
          <cell r="B176" t="str">
            <v/>
          </cell>
          <cell r="C176" t="str">
            <v>Superavit de revaluación _ Impuesto a las ganancias</v>
          </cell>
          <cell r="D176">
            <v>-30952489</v>
          </cell>
          <cell r="E176">
            <v>0</v>
          </cell>
          <cell r="F176">
            <v>0</v>
          </cell>
          <cell r="G176">
            <v>-30952489</v>
          </cell>
        </row>
        <row r="177">
          <cell r="A177" t="str">
            <v>4</v>
          </cell>
          <cell r="B177" t="str">
            <v/>
          </cell>
          <cell r="C177" t="str">
            <v>INGRESOS</v>
          </cell>
          <cell r="D177">
            <v>209632898</v>
          </cell>
          <cell r="E177">
            <v>13471235</v>
          </cell>
          <cell r="F177">
            <v>74397503</v>
          </cell>
          <cell r="G177">
            <v>270559166</v>
          </cell>
        </row>
        <row r="178">
          <cell r="A178" t="str">
            <v>41</v>
          </cell>
          <cell r="B178" t="str">
            <v/>
          </cell>
          <cell r="C178" t="str">
            <v>Ingresos de actividades ordinarias.</v>
          </cell>
          <cell r="D178">
            <v>43000000</v>
          </cell>
          <cell r="E178">
            <v>0</v>
          </cell>
          <cell r="F178">
            <v>0</v>
          </cell>
          <cell r="G178">
            <v>43000000</v>
          </cell>
        </row>
        <row r="179">
          <cell r="A179" t="str">
            <v>4190</v>
          </cell>
          <cell r="B179" t="str">
            <v/>
          </cell>
          <cell r="C179" t="str">
            <v>Otros servicios</v>
          </cell>
          <cell r="D179">
            <v>43000000</v>
          </cell>
          <cell r="E179">
            <v>0</v>
          </cell>
          <cell r="F179">
            <v>0</v>
          </cell>
          <cell r="G179">
            <v>43000000</v>
          </cell>
        </row>
        <row r="180">
          <cell r="A180" t="str">
            <v>419001</v>
          </cell>
          <cell r="B180" t="str">
            <v/>
          </cell>
          <cell r="C180" t="str">
            <v>Honorarios</v>
          </cell>
          <cell r="D180">
            <v>43000000</v>
          </cell>
          <cell r="E180">
            <v>0</v>
          </cell>
          <cell r="F180">
            <v>0</v>
          </cell>
          <cell r="G180">
            <v>43000000</v>
          </cell>
        </row>
        <row r="181">
          <cell r="A181" t="str">
            <v>41900105</v>
          </cell>
          <cell r="B181" t="str">
            <v/>
          </cell>
          <cell r="C181" t="str">
            <v>Asesor¡as</v>
          </cell>
          <cell r="D181">
            <v>43000000</v>
          </cell>
          <cell r="E181">
            <v>0</v>
          </cell>
          <cell r="F181">
            <v>0</v>
          </cell>
          <cell r="G181">
            <v>43000000</v>
          </cell>
        </row>
        <row r="182">
          <cell r="A182" t="str">
            <v>43</v>
          </cell>
          <cell r="B182" t="str">
            <v/>
          </cell>
          <cell r="C182" t="str">
            <v>Otros ingresos de actividades ordinarias</v>
          </cell>
          <cell r="D182">
            <v>89157775</v>
          </cell>
          <cell r="E182">
            <v>272640</v>
          </cell>
          <cell r="F182">
            <v>8922602</v>
          </cell>
          <cell r="G182">
            <v>97807737</v>
          </cell>
        </row>
        <row r="183">
          <cell r="A183" t="str">
            <v>4305</v>
          </cell>
          <cell r="B183" t="str">
            <v/>
          </cell>
          <cell r="C183" t="str">
            <v>Financieros</v>
          </cell>
          <cell r="D183">
            <v>17380</v>
          </cell>
          <cell r="E183">
            <v>0</v>
          </cell>
          <cell r="F183">
            <v>1043</v>
          </cell>
          <cell r="G183">
            <v>18423</v>
          </cell>
        </row>
        <row r="184">
          <cell r="A184" t="str">
            <v>430505</v>
          </cell>
          <cell r="B184" t="str">
            <v/>
          </cell>
          <cell r="C184" t="str">
            <v>Intereses</v>
          </cell>
          <cell r="D184">
            <v>17380</v>
          </cell>
          <cell r="E184">
            <v>0</v>
          </cell>
          <cell r="F184">
            <v>1043</v>
          </cell>
          <cell r="G184">
            <v>18423</v>
          </cell>
        </row>
        <row r="185">
          <cell r="A185" t="str">
            <v>4315</v>
          </cell>
          <cell r="B185" t="str">
            <v/>
          </cell>
          <cell r="C185" t="str">
            <v>Dividendos y participaciones</v>
          </cell>
          <cell r="D185">
            <v>10377035</v>
          </cell>
          <cell r="E185">
            <v>0</v>
          </cell>
          <cell r="F185">
            <v>980599</v>
          </cell>
          <cell r="G185">
            <v>11357634</v>
          </cell>
        </row>
        <row r="186">
          <cell r="A186" t="str">
            <v>431505</v>
          </cell>
          <cell r="B186" t="str">
            <v/>
          </cell>
          <cell r="C186" t="str">
            <v>Dividendos recibidos de sociedades nacionales</v>
          </cell>
          <cell r="D186">
            <v>10377035</v>
          </cell>
          <cell r="E186">
            <v>0</v>
          </cell>
          <cell r="F186">
            <v>980599</v>
          </cell>
          <cell r="G186">
            <v>11357634</v>
          </cell>
        </row>
        <row r="187">
          <cell r="A187" t="str">
            <v>4350</v>
          </cell>
          <cell r="B187" t="str">
            <v/>
          </cell>
          <cell r="C187" t="str">
            <v>Ingresos por medici¢n  al valor razonable</v>
          </cell>
          <cell r="D187">
            <v>78763360</v>
          </cell>
          <cell r="E187">
            <v>272640</v>
          </cell>
          <cell r="F187">
            <v>7940960</v>
          </cell>
          <cell r="G187">
            <v>86431680</v>
          </cell>
        </row>
        <row r="188">
          <cell r="A188" t="str">
            <v>435012</v>
          </cell>
          <cell r="B188" t="str">
            <v/>
          </cell>
          <cell r="C188" t="str">
            <v>Utilidad en la medici¢n del valor razonable de inversiones</v>
          </cell>
          <cell r="D188">
            <v>78763360</v>
          </cell>
          <cell r="E188">
            <v>272640</v>
          </cell>
          <cell r="F188">
            <v>7940960</v>
          </cell>
          <cell r="G188">
            <v>86431680</v>
          </cell>
        </row>
        <row r="189">
          <cell r="A189" t="str">
            <v>46</v>
          </cell>
          <cell r="B189" t="str">
            <v/>
          </cell>
          <cell r="C189" t="str">
            <v>Otros ingresos</v>
          </cell>
          <cell r="D189">
            <v>40</v>
          </cell>
          <cell r="E189">
            <v>0</v>
          </cell>
          <cell r="F189">
            <v>0</v>
          </cell>
          <cell r="G189">
            <v>40</v>
          </cell>
        </row>
        <row r="190">
          <cell r="A190" t="str">
            <v>4695</v>
          </cell>
          <cell r="B190" t="str">
            <v/>
          </cell>
          <cell r="C190" t="str">
            <v>Diversos</v>
          </cell>
          <cell r="D190">
            <v>40</v>
          </cell>
          <cell r="E190">
            <v>0</v>
          </cell>
          <cell r="F190">
            <v>0</v>
          </cell>
          <cell r="G190">
            <v>40</v>
          </cell>
        </row>
        <row r="191">
          <cell r="A191" t="str">
            <v>469595</v>
          </cell>
          <cell r="B191" t="str">
            <v/>
          </cell>
          <cell r="C191" t="str">
            <v>Diversos - Ajustes</v>
          </cell>
          <cell r="D191">
            <v>40</v>
          </cell>
          <cell r="E191">
            <v>0</v>
          </cell>
          <cell r="F191">
            <v>0</v>
          </cell>
          <cell r="G191">
            <v>40</v>
          </cell>
        </row>
        <row r="192">
          <cell r="A192" t="str">
            <v>47</v>
          </cell>
          <cell r="B192" t="str">
            <v/>
          </cell>
          <cell r="C192" t="str">
            <v>Ingresos  por impuestos a las ganancias</v>
          </cell>
          <cell r="D192">
            <v>77475083</v>
          </cell>
          <cell r="E192">
            <v>13198595</v>
          </cell>
          <cell r="F192">
            <v>65474901</v>
          </cell>
          <cell r="G192">
            <v>129751389</v>
          </cell>
        </row>
        <row r="193">
          <cell r="A193" t="str">
            <v>4705</v>
          </cell>
          <cell r="B193" t="str">
            <v/>
          </cell>
          <cell r="C193" t="str">
            <v>Impuesto de renta y complementarios</v>
          </cell>
          <cell r="D193">
            <v>77475083</v>
          </cell>
          <cell r="E193">
            <v>13198595</v>
          </cell>
          <cell r="F193">
            <v>65474901</v>
          </cell>
          <cell r="G193">
            <v>129751389</v>
          </cell>
        </row>
        <row r="194">
          <cell r="A194" t="str">
            <v>470505</v>
          </cell>
          <cell r="B194" t="str">
            <v/>
          </cell>
          <cell r="C194" t="str">
            <v>Impuesto de renta recuperable sobre pérdida fiscal del  ejer</v>
          </cell>
          <cell r="D194">
            <v>63800829</v>
          </cell>
          <cell r="E194">
            <v>13198595</v>
          </cell>
          <cell r="F194">
            <v>65474901</v>
          </cell>
          <cell r="G194">
            <v>116077135</v>
          </cell>
        </row>
        <row r="195">
          <cell r="A195" t="str">
            <v>470510</v>
          </cell>
          <cell r="B195" t="str">
            <v/>
          </cell>
          <cell r="C195" t="str">
            <v>Impuesto de renta recuperable - ajustes impueso diferido</v>
          </cell>
          <cell r="D195">
            <v>13674254</v>
          </cell>
          <cell r="E195">
            <v>0</v>
          </cell>
          <cell r="F195">
            <v>0</v>
          </cell>
          <cell r="G195">
            <v>13674254</v>
          </cell>
        </row>
        <row r="196">
          <cell r="A196" t="str">
            <v>5</v>
          </cell>
          <cell r="B196" t="str">
            <v/>
          </cell>
          <cell r="C196" t="str">
            <v>GASTOS</v>
          </cell>
          <cell r="D196">
            <v>252146925</v>
          </cell>
          <cell r="E196">
            <v>456197269</v>
          </cell>
          <cell r="F196">
            <v>56729</v>
          </cell>
          <cell r="G196">
            <v>708287465</v>
          </cell>
        </row>
        <row r="197">
          <cell r="A197" t="str">
            <v>51</v>
          </cell>
          <cell r="B197" t="str">
            <v/>
          </cell>
          <cell r="C197" t="str">
            <v>Gastos de Administracion</v>
          </cell>
          <cell r="D197">
            <v>242083531</v>
          </cell>
          <cell r="E197">
            <v>17136962</v>
          </cell>
          <cell r="F197">
            <v>55549</v>
          </cell>
          <cell r="G197">
            <v>259164944</v>
          </cell>
        </row>
        <row r="198">
          <cell r="A198" t="str">
            <v>5105</v>
          </cell>
          <cell r="B198" t="str">
            <v/>
          </cell>
          <cell r="C198" t="str">
            <v>Gastos de personal</v>
          </cell>
          <cell r="D198">
            <v>128586896</v>
          </cell>
          <cell r="E198">
            <v>9962673</v>
          </cell>
          <cell r="F198">
            <v>55549</v>
          </cell>
          <cell r="G198">
            <v>138494020</v>
          </cell>
        </row>
        <row r="199">
          <cell r="A199" t="str">
            <v>510506</v>
          </cell>
          <cell r="B199" t="str">
            <v/>
          </cell>
          <cell r="C199" t="str">
            <v>Sueldos</v>
          </cell>
          <cell r="D199">
            <v>87190333</v>
          </cell>
          <cell r="E199">
            <v>5426000</v>
          </cell>
          <cell r="F199">
            <v>0</v>
          </cell>
          <cell r="G199">
            <v>92616333</v>
          </cell>
        </row>
        <row r="200">
          <cell r="A200" t="str">
            <v>510527</v>
          </cell>
          <cell r="B200" t="str">
            <v/>
          </cell>
          <cell r="C200" t="str">
            <v>Auxilio de transporte</v>
          </cell>
          <cell r="D200">
            <v>8413334</v>
          </cell>
          <cell r="E200">
            <v>520001</v>
          </cell>
          <cell r="F200">
            <v>0</v>
          </cell>
          <cell r="G200">
            <v>8933335</v>
          </cell>
        </row>
        <row r="201">
          <cell r="A201" t="str">
            <v>510530</v>
          </cell>
          <cell r="B201" t="str">
            <v/>
          </cell>
          <cell r="C201" t="str">
            <v>Cesantias</v>
          </cell>
          <cell r="D201">
            <v>8304137</v>
          </cell>
          <cell r="E201">
            <v>805863</v>
          </cell>
          <cell r="F201">
            <v>0</v>
          </cell>
          <cell r="G201">
            <v>9110000</v>
          </cell>
        </row>
        <row r="202">
          <cell r="A202" t="str">
            <v>510533</v>
          </cell>
          <cell r="B202" t="str">
            <v/>
          </cell>
          <cell r="C202" t="str">
            <v>Intereses sobre cesant¡as</v>
          </cell>
          <cell r="D202">
            <v>996500</v>
          </cell>
          <cell r="E202">
            <v>96700</v>
          </cell>
          <cell r="F202">
            <v>0</v>
          </cell>
          <cell r="G202">
            <v>1093200</v>
          </cell>
        </row>
        <row r="203">
          <cell r="A203" t="str">
            <v>510536</v>
          </cell>
          <cell r="B203" t="str">
            <v/>
          </cell>
          <cell r="C203" t="str">
            <v>Prima de servicios</v>
          </cell>
          <cell r="D203">
            <v>8304137</v>
          </cell>
          <cell r="E203">
            <v>759164</v>
          </cell>
          <cell r="F203">
            <v>55549</v>
          </cell>
          <cell r="G203">
            <v>9007752</v>
          </cell>
        </row>
        <row r="204">
          <cell r="A204" t="str">
            <v>510539</v>
          </cell>
          <cell r="B204" t="str">
            <v/>
          </cell>
          <cell r="C204" t="str">
            <v>Vacaciones</v>
          </cell>
          <cell r="D204">
            <v>5296555</v>
          </cell>
          <cell r="E204">
            <v>1621445</v>
          </cell>
          <cell r="F204">
            <v>0</v>
          </cell>
          <cell r="G204">
            <v>6918000</v>
          </cell>
        </row>
        <row r="205">
          <cell r="A205" t="str">
            <v>510551</v>
          </cell>
          <cell r="B205" t="str">
            <v/>
          </cell>
          <cell r="C205" t="str">
            <v>Dotaci¢n y suministro a trabajadores</v>
          </cell>
          <cell r="D205">
            <v>1600000</v>
          </cell>
          <cell r="E205">
            <v>0</v>
          </cell>
          <cell r="F205">
            <v>0</v>
          </cell>
          <cell r="G205">
            <v>1600000</v>
          </cell>
        </row>
        <row r="206">
          <cell r="A206" t="str">
            <v>510568</v>
          </cell>
          <cell r="B206" t="str">
            <v/>
          </cell>
          <cell r="C206" t="str">
            <v>Aportes a administradoras de riesgos profesionales, ARL</v>
          </cell>
          <cell r="D206">
            <v>1997800</v>
          </cell>
          <cell r="E206">
            <v>145500</v>
          </cell>
          <cell r="F206">
            <v>0</v>
          </cell>
          <cell r="G206">
            <v>2143300</v>
          </cell>
        </row>
        <row r="207">
          <cell r="A207" t="str">
            <v>510570</v>
          </cell>
          <cell r="B207" t="str">
            <v/>
          </cell>
          <cell r="C207" t="str">
            <v>Aportes a fondos de pensiones y/o cesant¡as</v>
          </cell>
          <cell r="D207">
            <v>2798400</v>
          </cell>
          <cell r="E207">
            <v>255600</v>
          </cell>
          <cell r="F207">
            <v>0</v>
          </cell>
          <cell r="G207">
            <v>3054000</v>
          </cell>
        </row>
        <row r="208">
          <cell r="A208" t="str">
            <v>510572</v>
          </cell>
          <cell r="B208" t="str">
            <v/>
          </cell>
          <cell r="C208" t="str">
            <v>Aportes cajas de compensaci¢n familiar</v>
          </cell>
          <cell r="D208">
            <v>3645700</v>
          </cell>
          <cell r="E208">
            <v>332400</v>
          </cell>
          <cell r="F208">
            <v>0</v>
          </cell>
          <cell r="G208">
            <v>3978100</v>
          </cell>
        </row>
        <row r="209">
          <cell r="A209" t="str">
            <v>510595</v>
          </cell>
          <cell r="B209" t="str">
            <v/>
          </cell>
          <cell r="C209" t="str">
            <v>Otros</v>
          </cell>
          <cell r="D209">
            <v>40000</v>
          </cell>
          <cell r="E209">
            <v>0</v>
          </cell>
          <cell r="F209">
            <v>0</v>
          </cell>
          <cell r="G209">
            <v>40000</v>
          </cell>
        </row>
        <row r="210">
          <cell r="A210" t="str">
            <v>5110</v>
          </cell>
          <cell r="B210" t="str">
            <v/>
          </cell>
          <cell r="C210" t="str">
            <v>Honorarios</v>
          </cell>
          <cell r="D210">
            <v>22792000</v>
          </cell>
          <cell r="E210">
            <v>2072000</v>
          </cell>
          <cell r="F210">
            <v>0</v>
          </cell>
          <cell r="G210">
            <v>24864000</v>
          </cell>
        </row>
        <row r="211">
          <cell r="A211" t="str">
            <v>511095</v>
          </cell>
          <cell r="B211" t="str">
            <v/>
          </cell>
          <cell r="C211" t="str">
            <v>Otros</v>
          </cell>
          <cell r="D211">
            <v>22792000</v>
          </cell>
          <cell r="E211">
            <v>2072000</v>
          </cell>
          <cell r="F211">
            <v>0</v>
          </cell>
          <cell r="G211">
            <v>24864000</v>
          </cell>
        </row>
        <row r="212">
          <cell r="A212" t="str">
            <v>51109501</v>
          </cell>
          <cell r="B212" t="str">
            <v/>
          </cell>
          <cell r="C212" t="str">
            <v>Asesor¡a Contable</v>
          </cell>
          <cell r="D212">
            <v>22792000</v>
          </cell>
          <cell r="E212">
            <v>2072000</v>
          </cell>
          <cell r="F212">
            <v>0</v>
          </cell>
          <cell r="G212">
            <v>24864000</v>
          </cell>
        </row>
        <row r="213">
          <cell r="A213" t="str">
            <v>5115</v>
          </cell>
          <cell r="B213" t="str">
            <v/>
          </cell>
          <cell r="C213" t="str">
            <v>Impuestos</v>
          </cell>
          <cell r="D213">
            <v>14559026</v>
          </cell>
          <cell r="E213">
            <v>90681</v>
          </cell>
          <cell r="F213">
            <v>0</v>
          </cell>
          <cell r="G213">
            <v>14649707</v>
          </cell>
        </row>
        <row r="214">
          <cell r="A214" t="str">
            <v>511505</v>
          </cell>
          <cell r="B214" t="str">
            <v/>
          </cell>
          <cell r="C214" t="str">
            <v>Industria y comercio</v>
          </cell>
          <cell r="D214">
            <v>372530</v>
          </cell>
          <cell r="E214">
            <v>470</v>
          </cell>
          <cell r="F214">
            <v>0</v>
          </cell>
          <cell r="G214">
            <v>373000</v>
          </cell>
        </row>
        <row r="215">
          <cell r="A215" t="str">
            <v>511515</v>
          </cell>
          <cell r="B215" t="str">
            <v/>
          </cell>
          <cell r="C215" t="str">
            <v>A la propiedad raiz</v>
          </cell>
          <cell r="D215">
            <v>11614000</v>
          </cell>
          <cell r="E215">
            <v>0</v>
          </cell>
          <cell r="F215">
            <v>0</v>
          </cell>
          <cell r="G215">
            <v>11614000</v>
          </cell>
        </row>
        <row r="216">
          <cell r="A216" t="str">
            <v>511540</v>
          </cell>
          <cell r="B216" t="str">
            <v/>
          </cell>
          <cell r="C216" t="str">
            <v>De veh¡culos</v>
          </cell>
          <cell r="D216">
            <v>1798000</v>
          </cell>
          <cell r="E216">
            <v>0</v>
          </cell>
          <cell r="F216">
            <v>0</v>
          </cell>
          <cell r="G216">
            <v>1798000</v>
          </cell>
        </row>
        <row r="217">
          <cell r="A217" t="str">
            <v>511595</v>
          </cell>
          <cell r="B217" t="str">
            <v/>
          </cell>
          <cell r="C217" t="str">
            <v>Otros</v>
          </cell>
          <cell r="D217">
            <v>774496</v>
          </cell>
          <cell r="E217">
            <v>90211</v>
          </cell>
          <cell r="F217">
            <v>0</v>
          </cell>
          <cell r="G217">
            <v>864707</v>
          </cell>
        </row>
        <row r="218">
          <cell r="A218" t="str">
            <v>51159504</v>
          </cell>
          <cell r="B218" t="str">
            <v/>
          </cell>
          <cell r="C218" t="str">
            <v>Impuesto al consumo</v>
          </cell>
          <cell r="D218">
            <v>12452</v>
          </cell>
          <cell r="E218">
            <v>1132</v>
          </cell>
          <cell r="F218">
            <v>0</v>
          </cell>
          <cell r="G218">
            <v>13584</v>
          </cell>
        </row>
        <row r="219">
          <cell r="A219" t="str">
            <v>51159505</v>
          </cell>
          <cell r="B219" t="str">
            <v/>
          </cell>
          <cell r="C219" t="str">
            <v>Gravamen al Movimiento Financiero</v>
          </cell>
          <cell r="D219">
            <v>762044</v>
          </cell>
          <cell r="E219">
            <v>89079</v>
          </cell>
          <cell r="F219">
            <v>0</v>
          </cell>
          <cell r="G219">
            <v>851123</v>
          </cell>
        </row>
        <row r="220">
          <cell r="A220" t="str">
            <v>5130</v>
          </cell>
          <cell r="B220" t="str">
            <v/>
          </cell>
          <cell r="C220" t="str">
            <v>Seguros</v>
          </cell>
          <cell r="D220">
            <v>8852994</v>
          </cell>
          <cell r="E220">
            <v>0</v>
          </cell>
          <cell r="F220">
            <v>0</v>
          </cell>
          <cell r="G220">
            <v>8852994</v>
          </cell>
        </row>
        <row r="221">
          <cell r="A221" t="str">
            <v>513010</v>
          </cell>
          <cell r="B221" t="str">
            <v/>
          </cell>
          <cell r="C221" t="str">
            <v>Cumplimiento</v>
          </cell>
          <cell r="D221">
            <v>2625792</v>
          </cell>
          <cell r="E221">
            <v>0</v>
          </cell>
          <cell r="F221">
            <v>0</v>
          </cell>
          <cell r="G221">
            <v>2625792</v>
          </cell>
        </row>
        <row r="222">
          <cell r="A222" t="str">
            <v>513025</v>
          </cell>
          <cell r="B222" t="str">
            <v/>
          </cell>
          <cell r="C222" t="str">
            <v>Incendio</v>
          </cell>
          <cell r="D222">
            <v>1500000</v>
          </cell>
          <cell r="E222">
            <v>0</v>
          </cell>
          <cell r="F222">
            <v>0</v>
          </cell>
          <cell r="G222">
            <v>1500000</v>
          </cell>
        </row>
        <row r="223">
          <cell r="A223" t="str">
            <v>513040</v>
          </cell>
          <cell r="B223" t="str">
            <v/>
          </cell>
          <cell r="C223" t="str">
            <v>Flota y equipo de transporte</v>
          </cell>
          <cell r="D223">
            <v>3510102</v>
          </cell>
          <cell r="E223">
            <v>0</v>
          </cell>
          <cell r="F223">
            <v>0</v>
          </cell>
          <cell r="G223">
            <v>3510102</v>
          </cell>
        </row>
        <row r="224">
          <cell r="A224" t="str">
            <v>513050</v>
          </cell>
          <cell r="B224" t="str">
            <v/>
          </cell>
          <cell r="C224" t="str">
            <v>Obligatorio accidente de tr nsito</v>
          </cell>
          <cell r="D224">
            <v>1217100</v>
          </cell>
          <cell r="E224">
            <v>0</v>
          </cell>
          <cell r="F224">
            <v>0</v>
          </cell>
          <cell r="G224">
            <v>1217100</v>
          </cell>
        </row>
        <row r="225">
          <cell r="A225" t="str">
            <v>5135</v>
          </cell>
          <cell r="B225" t="str">
            <v/>
          </cell>
          <cell r="C225" t="str">
            <v>Servicios</v>
          </cell>
          <cell r="D225">
            <v>51370837</v>
          </cell>
          <cell r="E225">
            <v>3883286</v>
          </cell>
          <cell r="F225">
            <v>0</v>
          </cell>
          <cell r="G225">
            <v>55254123</v>
          </cell>
        </row>
        <row r="226">
          <cell r="A226" t="str">
            <v>513505</v>
          </cell>
          <cell r="B226" t="str">
            <v/>
          </cell>
          <cell r="C226" t="str">
            <v>Aseo y vigilancia</v>
          </cell>
          <cell r="D226">
            <v>17715406</v>
          </cell>
          <cell r="E226">
            <v>876909</v>
          </cell>
          <cell r="F226">
            <v>0</v>
          </cell>
          <cell r="G226">
            <v>18592315</v>
          </cell>
        </row>
        <row r="227">
          <cell r="A227" t="str">
            <v>513520</v>
          </cell>
          <cell r="B227" t="str">
            <v/>
          </cell>
          <cell r="C227" t="str">
            <v>Procesamiento electr¢nico de datos</v>
          </cell>
          <cell r="D227">
            <v>192900</v>
          </cell>
          <cell r="E227">
            <v>0</v>
          </cell>
          <cell r="F227">
            <v>0</v>
          </cell>
          <cell r="G227">
            <v>192900</v>
          </cell>
        </row>
        <row r="228">
          <cell r="A228" t="str">
            <v>513525</v>
          </cell>
          <cell r="B228" t="str">
            <v/>
          </cell>
          <cell r="C228" t="str">
            <v>Acueducto y alcantarillado</v>
          </cell>
          <cell r="D228">
            <v>874480</v>
          </cell>
          <cell r="E228">
            <v>50130</v>
          </cell>
          <cell r="F228">
            <v>0</v>
          </cell>
          <cell r="G228">
            <v>924610</v>
          </cell>
        </row>
        <row r="229">
          <cell r="A229" t="str">
            <v>513530</v>
          </cell>
          <cell r="B229" t="str">
            <v/>
          </cell>
          <cell r="C229" t="str">
            <v>Energia electrica</v>
          </cell>
          <cell r="D229">
            <v>769230</v>
          </cell>
          <cell r="E229">
            <v>69450</v>
          </cell>
          <cell r="F229">
            <v>0</v>
          </cell>
          <cell r="G229">
            <v>838680</v>
          </cell>
        </row>
        <row r="230">
          <cell r="A230" t="str">
            <v>513535</v>
          </cell>
          <cell r="B230" t="str">
            <v/>
          </cell>
          <cell r="C230" t="str">
            <v>Tel‚fono</v>
          </cell>
          <cell r="D230">
            <v>3798891</v>
          </cell>
          <cell r="E230">
            <v>348887</v>
          </cell>
          <cell r="F230">
            <v>0</v>
          </cell>
          <cell r="G230">
            <v>4147778</v>
          </cell>
        </row>
        <row r="231">
          <cell r="A231" t="str">
            <v>51353505</v>
          </cell>
          <cell r="B231" t="str">
            <v/>
          </cell>
          <cell r="C231" t="str">
            <v>Convencional</v>
          </cell>
          <cell r="D231">
            <v>1828461</v>
          </cell>
          <cell r="E231">
            <v>169757</v>
          </cell>
          <cell r="F231">
            <v>0</v>
          </cell>
          <cell r="G231">
            <v>1998218</v>
          </cell>
        </row>
        <row r="232">
          <cell r="A232" t="str">
            <v>51353510</v>
          </cell>
          <cell r="B232" t="str">
            <v/>
          </cell>
          <cell r="C232" t="str">
            <v>Celular</v>
          </cell>
          <cell r="D232">
            <v>1970430</v>
          </cell>
          <cell r="E232">
            <v>179130</v>
          </cell>
          <cell r="F232">
            <v>0</v>
          </cell>
          <cell r="G232">
            <v>2149560</v>
          </cell>
        </row>
        <row r="233">
          <cell r="A233" t="str">
            <v>513595</v>
          </cell>
          <cell r="B233" t="str">
            <v/>
          </cell>
          <cell r="C233" t="str">
            <v>Otros</v>
          </cell>
          <cell r="D233">
            <v>28019930</v>
          </cell>
          <cell r="E233">
            <v>2537910</v>
          </cell>
          <cell r="F233">
            <v>0</v>
          </cell>
          <cell r="G233">
            <v>30557840</v>
          </cell>
        </row>
        <row r="234">
          <cell r="A234" t="str">
            <v>51359505</v>
          </cell>
          <cell r="B234" t="str">
            <v/>
          </cell>
          <cell r="C234" t="str">
            <v>Administracion</v>
          </cell>
          <cell r="D234">
            <v>28019930</v>
          </cell>
          <cell r="E234">
            <v>2537910</v>
          </cell>
          <cell r="F234">
            <v>0</v>
          </cell>
          <cell r="G234">
            <v>30557840</v>
          </cell>
        </row>
        <row r="235">
          <cell r="A235" t="str">
            <v>5140</v>
          </cell>
          <cell r="B235" t="str">
            <v/>
          </cell>
          <cell r="C235" t="str">
            <v>Gastos legales</v>
          </cell>
          <cell r="D235">
            <v>3106100</v>
          </cell>
          <cell r="E235">
            <v>0</v>
          </cell>
          <cell r="F235">
            <v>0</v>
          </cell>
          <cell r="G235">
            <v>3106100</v>
          </cell>
        </row>
        <row r="236">
          <cell r="A236" t="str">
            <v>514010</v>
          </cell>
          <cell r="B236" t="str">
            <v/>
          </cell>
          <cell r="C236" t="str">
            <v>Registro mercantil</v>
          </cell>
          <cell r="D236">
            <v>3106100</v>
          </cell>
          <cell r="E236">
            <v>0</v>
          </cell>
          <cell r="F236">
            <v>0</v>
          </cell>
          <cell r="G236">
            <v>3106100</v>
          </cell>
        </row>
        <row r="237">
          <cell r="A237" t="str">
            <v>5145</v>
          </cell>
          <cell r="B237" t="str">
            <v/>
          </cell>
          <cell r="C237" t="str">
            <v>Mantenimiento y reparaciones</v>
          </cell>
          <cell r="D237">
            <v>261786</v>
          </cell>
          <cell r="E237">
            <v>0</v>
          </cell>
          <cell r="F237">
            <v>0</v>
          </cell>
          <cell r="G237">
            <v>261786</v>
          </cell>
        </row>
        <row r="238">
          <cell r="A238" t="str">
            <v>514540</v>
          </cell>
          <cell r="B238" t="str">
            <v/>
          </cell>
          <cell r="C238" t="str">
            <v>Flota y equipo de transporte</v>
          </cell>
          <cell r="D238">
            <v>261786</v>
          </cell>
          <cell r="E238">
            <v>0</v>
          </cell>
          <cell r="F238">
            <v>0</v>
          </cell>
          <cell r="G238">
            <v>261786</v>
          </cell>
        </row>
        <row r="239">
          <cell r="A239" t="str">
            <v>5160</v>
          </cell>
          <cell r="B239" t="str">
            <v/>
          </cell>
          <cell r="C239" t="str">
            <v>Depreciaciones</v>
          </cell>
          <cell r="D239">
            <v>12411542</v>
          </cell>
          <cell r="E239">
            <v>1128322</v>
          </cell>
          <cell r="F239">
            <v>0</v>
          </cell>
          <cell r="G239">
            <v>13539864</v>
          </cell>
        </row>
        <row r="240">
          <cell r="A240" t="str">
            <v>516005</v>
          </cell>
          <cell r="B240" t="str">
            <v/>
          </cell>
          <cell r="C240" t="str">
            <v>Construcciones y edificaciones</v>
          </cell>
          <cell r="D240">
            <v>6001303</v>
          </cell>
          <cell r="E240">
            <v>545573</v>
          </cell>
          <cell r="F240">
            <v>0</v>
          </cell>
          <cell r="G240">
            <v>6546876</v>
          </cell>
        </row>
        <row r="241">
          <cell r="A241" t="str">
            <v>516035</v>
          </cell>
          <cell r="B241" t="str">
            <v/>
          </cell>
          <cell r="C241" t="str">
            <v>Flota y equipo de transporte</v>
          </cell>
          <cell r="D241">
            <v>6410239</v>
          </cell>
          <cell r="E241">
            <v>582749</v>
          </cell>
          <cell r="F241">
            <v>0</v>
          </cell>
          <cell r="G241">
            <v>6992988</v>
          </cell>
        </row>
        <row r="242">
          <cell r="A242" t="str">
            <v>5195</v>
          </cell>
          <cell r="B242" t="str">
            <v/>
          </cell>
          <cell r="C242" t="str">
            <v>Diversos</v>
          </cell>
          <cell r="D242">
            <v>142350</v>
          </cell>
          <cell r="E242">
            <v>0</v>
          </cell>
          <cell r="F242">
            <v>0</v>
          </cell>
          <cell r="G242">
            <v>142350</v>
          </cell>
        </row>
        <row r="243">
          <cell r="A243" t="str">
            <v>519505</v>
          </cell>
          <cell r="B243" t="str">
            <v/>
          </cell>
          <cell r="C243" t="str">
            <v>Comisiones</v>
          </cell>
          <cell r="D243">
            <v>142350</v>
          </cell>
          <cell r="E243">
            <v>0</v>
          </cell>
          <cell r="F243">
            <v>0</v>
          </cell>
          <cell r="G243">
            <v>142350</v>
          </cell>
        </row>
        <row r="244">
          <cell r="A244" t="str">
            <v>53</v>
          </cell>
          <cell r="B244" t="str">
            <v/>
          </cell>
          <cell r="C244" t="str">
            <v>Otros gastos de actividades ordinarias</v>
          </cell>
          <cell r="D244">
            <v>2987840</v>
          </cell>
          <cell r="E244">
            <v>437895238</v>
          </cell>
          <cell r="F244">
            <v>1180</v>
          </cell>
          <cell r="G244">
            <v>440881898</v>
          </cell>
        </row>
        <row r="245">
          <cell r="A245" t="str">
            <v>5305</v>
          </cell>
          <cell r="B245" t="str">
            <v/>
          </cell>
          <cell r="C245" t="str">
            <v>Financieros</v>
          </cell>
          <cell r="D245">
            <v>2637220</v>
          </cell>
          <cell r="E245">
            <v>225380</v>
          </cell>
          <cell r="F245">
            <v>0</v>
          </cell>
          <cell r="G245">
            <v>2862600</v>
          </cell>
        </row>
        <row r="246">
          <cell r="A246" t="str">
            <v>530510</v>
          </cell>
          <cell r="B246" t="str">
            <v/>
          </cell>
          <cell r="C246" t="str">
            <v>Comisiones</v>
          </cell>
          <cell r="D246">
            <v>887680</v>
          </cell>
          <cell r="E246">
            <v>84000</v>
          </cell>
          <cell r="F246">
            <v>0</v>
          </cell>
          <cell r="G246">
            <v>971680</v>
          </cell>
        </row>
        <row r="247">
          <cell r="A247" t="str">
            <v>530515</v>
          </cell>
          <cell r="B247" t="str">
            <v/>
          </cell>
          <cell r="C247" t="str">
            <v>Otros gastos bancarios</v>
          </cell>
          <cell r="D247">
            <v>1749540</v>
          </cell>
          <cell r="E247">
            <v>141380</v>
          </cell>
          <cell r="F247">
            <v>0</v>
          </cell>
          <cell r="G247">
            <v>1890920</v>
          </cell>
        </row>
        <row r="248">
          <cell r="A248" t="str">
            <v>5350</v>
          </cell>
          <cell r="B248" t="str">
            <v/>
          </cell>
          <cell r="C248" t="str">
            <v>Gastos por medici¢n al valor razonable</v>
          </cell>
          <cell r="D248">
            <v>0</v>
          </cell>
          <cell r="E248">
            <v>437664980</v>
          </cell>
          <cell r="F248">
            <v>0</v>
          </cell>
          <cell r="G248">
            <v>437664980</v>
          </cell>
        </row>
        <row r="249">
          <cell r="A249" t="str">
            <v>535012</v>
          </cell>
          <cell r="B249" t="str">
            <v/>
          </cell>
          <cell r="C249" t="str">
            <v>P‚rdida en la medici¢n del valor razonable de inversiones</v>
          </cell>
          <cell r="D249">
            <v>0</v>
          </cell>
          <cell r="E249">
            <v>437664980</v>
          </cell>
          <cell r="F249">
            <v>0</v>
          </cell>
          <cell r="G249">
            <v>437664980</v>
          </cell>
        </row>
        <row r="250">
          <cell r="A250" t="str">
            <v>5395</v>
          </cell>
          <cell r="B250" t="str">
            <v/>
          </cell>
          <cell r="C250" t="str">
            <v>Otros Gastos</v>
          </cell>
          <cell r="D250">
            <v>350620</v>
          </cell>
          <cell r="E250">
            <v>4878</v>
          </cell>
          <cell r="F250">
            <v>1180</v>
          </cell>
          <cell r="G250">
            <v>354318</v>
          </cell>
        </row>
        <row r="251">
          <cell r="A251" t="str">
            <v>539505</v>
          </cell>
          <cell r="B251" t="str">
            <v/>
          </cell>
          <cell r="C251" t="str">
            <v>Aproximaciones y ajustes menores</v>
          </cell>
          <cell r="D251">
            <v>16503</v>
          </cell>
          <cell r="E251">
            <v>1933</v>
          </cell>
          <cell r="F251">
            <v>1180</v>
          </cell>
          <cell r="G251">
            <v>17256</v>
          </cell>
        </row>
        <row r="252">
          <cell r="A252" t="str">
            <v>539510</v>
          </cell>
          <cell r="B252" t="str">
            <v/>
          </cell>
          <cell r="C252" t="str">
            <v>Impuestos asumidos</v>
          </cell>
          <cell r="D252">
            <v>34117</v>
          </cell>
          <cell r="E252">
            <v>2945</v>
          </cell>
          <cell r="F252">
            <v>0</v>
          </cell>
          <cell r="G252">
            <v>37062</v>
          </cell>
        </row>
        <row r="253">
          <cell r="A253" t="str">
            <v>539530</v>
          </cell>
          <cell r="B253" t="str">
            <v/>
          </cell>
          <cell r="C253" t="str">
            <v>Gastos no deducibles</v>
          </cell>
          <cell r="D253">
            <v>300000</v>
          </cell>
          <cell r="E253">
            <v>0</v>
          </cell>
          <cell r="F253">
            <v>0</v>
          </cell>
          <cell r="G253">
            <v>300000</v>
          </cell>
        </row>
        <row r="254">
          <cell r="A254" t="str">
            <v>57</v>
          </cell>
          <cell r="B254" t="str">
            <v/>
          </cell>
          <cell r="C254" t="str">
            <v>Impuestos a las ganancias</v>
          </cell>
          <cell r="D254">
            <v>7075554</v>
          </cell>
          <cell r="E254">
            <v>1165069</v>
          </cell>
          <cell r="F254">
            <v>0</v>
          </cell>
          <cell r="G254">
            <v>8240623</v>
          </cell>
        </row>
        <row r="255">
          <cell r="A255" t="str">
            <v>5705</v>
          </cell>
          <cell r="B255" t="str">
            <v/>
          </cell>
          <cell r="C255" t="str">
            <v>Impuesto sobre la renta y complementarios</v>
          </cell>
          <cell r="D255">
            <v>7075554</v>
          </cell>
          <cell r="E255">
            <v>1165069</v>
          </cell>
          <cell r="F255">
            <v>0</v>
          </cell>
          <cell r="G255">
            <v>8240623</v>
          </cell>
        </row>
        <row r="256">
          <cell r="A256" t="str">
            <v>570510</v>
          </cell>
          <cell r="B256" t="str">
            <v/>
          </cell>
          <cell r="C256" t="str">
            <v>Impuesto sobre la renta - Ajustes a impuestos diferidos</v>
          </cell>
          <cell r="D256">
            <v>7075554</v>
          </cell>
          <cell r="E256">
            <v>1165069</v>
          </cell>
          <cell r="F256">
            <v>0</v>
          </cell>
          <cell r="G256">
            <v>8240623</v>
          </cell>
        </row>
        <row r="257">
          <cell r="A257" t="str">
            <v/>
          </cell>
          <cell r="B257" t="str">
            <v/>
          </cell>
          <cell r="C257" t="str">
            <v xml:space="preserve">   Total débitos:</v>
          </cell>
          <cell r="D257">
            <v>5482954500</v>
          </cell>
          <cell r="E257">
            <v>687817321</v>
          </cell>
          <cell r="F257">
            <v>0</v>
          </cell>
          <cell r="G257">
            <v>5476594664</v>
          </cell>
        </row>
        <row r="258">
          <cell r="A258" t="str">
            <v/>
          </cell>
          <cell r="B258" t="str">
            <v/>
          </cell>
          <cell r="C258" t="str">
            <v xml:space="preserve">    Total créditos:</v>
          </cell>
          <cell r="D258">
            <v>5482954500</v>
          </cell>
          <cell r="E258">
            <v>0</v>
          </cell>
          <cell r="F258">
            <v>687817321</v>
          </cell>
          <cell r="G258">
            <v>5476594664</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ESTADO DE RESULTADOS"/>
      <sheetName val="Renta"/>
      <sheetName val="Impto CREE"/>
      <sheetName val="Balance prueba"/>
      <sheetName val="Auxiliar"/>
      <sheetName val="DIST. UTILIDADES"/>
      <sheetName val="Caja"/>
      <sheetName val="bancos"/>
      <sheetName val="Clientes"/>
      <sheetName val="Anticipo y Avances_1330"/>
      <sheetName val="antic impuestos"/>
      <sheetName val="CXC a Trabajadores"/>
      <sheetName val="Prestamos a Particulares"/>
      <sheetName val="Activos Fijos"/>
      <sheetName val="Gtos Pag x Antic"/>
      <sheetName val="CXP"/>
      <sheetName val="Nomina"/>
      <sheetName val="APORTES"/>
      <sheetName val="Deudas socios"/>
      <sheetName val="Participaciones x pagar"/>
      <sheetName val="Retefuente"/>
      <sheetName val="Auto- CREE"/>
      <sheetName val="Rete-ICA"/>
      <sheetName val="Ica 2412"/>
      <sheetName val="Anticipos Clientes"/>
      <sheetName val="consolidación prestaciones"/>
      <sheetName val="Anticipos Recibidos"/>
      <sheetName val="Iva 2408"/>
      <sheetName val="VACACIONES"/>
      <sheetName val="Hoja1"/>
      <sheetName val="RTE FTE"/>
      <sheetName val="RTE ICA"/>
      <sheetName val="ICA."/>
      <sheetName val="AUTOCREE "/>
      <sheetName val="IVA."/>
      <sheetName val="GASTOS CON RIESGOS "/>
    </sheetNames>
    <sheetDataSet>
      <sheetData sheetId="0"/>
      <sheetData sheetId="1"/>
      <sheetData sheetId="2"/>
      <sheetData sheetId="3"/>
      <sheetData sheetId="4">
        <row r="1">
          <cell r="A1" t="str">
            <v>cuenta</v>
          </cell>
          <cell r="B1" t="str">
            <v>nit_cc</v>
          </cell>
          <cell r="C1" t="str">
            <v>nivel</v>
          </cell>
          <cell r="D1" t="str">
            <v>descripcion</v>
          </cell>
          <cell r="E1" t="str">
            <v>saldo_ant</v>
          </cell>
          <cell r="F1" t="str">
            <v>debitos</v>
          </cell>
          <cell r="G1" t="str">
            <v>creditos</v>
          </cell>
          <cell r="H1" t="str">
            <v>saldo_actual</v>
          </cell>
        </row>
        <row r="2">
          <cell r="A2" t="str">
            <v/>
          </cell>
          <cell r="B2" t="str">
            <v/>
          </cell>
          <cell r="C2" t="str">
            <v/>
          </cell>
          <cell r="D2" t="str">
            <v>MOLINA GALVIS CONSULTING LTDA</v>
          </cell>
          <cell r="E2">
            <v>0</v>
          </cell>
          <cell r="F2">
            <v>0</v>
          </cell>
          <cell r="G2">
            <v>0</v>
          </cell>
          <cell r="H2">
            <v>0</v>
          </cell>
        </row>
        <row r="3">
          <cell r="A3" t="str">
            <v/>
          </cell>
          <cell r="B3" t="str">
            <v/>
          </cell>
          <cell r="C3" t="str">
            <v/>
          </cell>
          <cell r="D3" t="str">
            <v>Libro Mayor y Balances</v>
          </cell>
          <cell r="E3">
            <v>0</v>
          </cell>
          <cell r="F3">
            <v>0</v>
          </cell>
          <cell r="G3">
            <v>0</v>
          </cell>
          <cell r="H3">
            <v>0</v>
          </cell>
        </row>
        <row r="4">
          <cell r="A4" t="str">
            <v/>
          </cell>
          <cell r="B4" t="str">
            <v/>
          </cell>
          <cell r="C4" t="str">
            <v/>
          </cell>
          <cell r="D4" t="str">
            <v>Periodo:  5 - 2016</v>
          </cell>
          <cell r="E4">
            <v>0</v>
          </cell>
          <cell r="F4">
            <v>0</v>
          </cell>
          <cell r="G4">
            <v>0</v>
          </cell>
          <cell r="H4">
            <v>0</v>
          </cell>
        </row>
        <row r="5">
          <cell r="A5" t="str">
            <v>1</v>
          </cell>
          <cell r="B5" t="str">
            <v/>
          </cell>
          <cell r="C5" t="str">
            <v>1</v>
          </cell>
          <cell r="D5" t="str">
            <v>Activo</v>
          </cell>
          <cell r="E5">
            <v>231029978</v>
          </cell>
          <cell r="F5">
            <v>161748234</v>
          </cell>
          <cell r="G5">
            <v>196220470</v>
          </cell>
          <cell r="H5">
            <v>196557742</v>
          </cell>
        </row>
        <row r="6">
          <cell r="A6" t="str">
            <v>11</v>
          </cell>
          <cell r="B6" t="str">
            <v/>
          </cell>
          <cell r="C6" t="str">
            <v>2</v>
          </cell>
          <cell r="D6" t="str">
            <v>Disponible</v>
          </cell>
          <cell r="E6">
            <v>77186563</v>
          </cell>
          <cell r="F6">
            <v>113305184</v>
          </cell>
          <cell r="G6">
            <v>132358814</v>
          </cell>
          <cell r="H6">
            <v>58132933</v>
          </cell>
        </row>
        <row r="7">
          <cell r="A7" t="str">
            <v>1105</v>
          </cell>
          <cell r="B7" t="str">
            <v/>
          </cell>
          <cell r="C7" t="str">
            <v>3</v>
          </cell>
          <cell r="D7" t="str">
            <v>Caja</v>
          </cell>
          <cell r="E7">
            <v>2591214</v>
          </cell>
          <cell r="F7">
            <v>0</v>
          </cell>
          <cell r="G7">
            <v>380170</v>
          </cell>
          <cell r="H7">
            <v>2211044</v>
          </cell>
        </row>
        <row r="8">
          <cell r="A8" t="str">
            <v>110505</v>
          </cell>
          <cell r="B8" t="str">
            <v/>
          </cell>
          <cell r="C8" t="str">
            <v>4</v>
          </cell>
          <cell r="D8" t="str">
            <v>Caja General</v>
          </cell>
          <cell r="E8">
            <v>2591214</v>
          </cell>
          <cell r="F8">
            <v>0</v>
          </cell>
          <cell r="G8">
            <v>380170</v>
          </cell>
          <cell r="H8">
            <v>2211044</v>
          </cell>
        </row>
        <row r="9">
          <cell r="A9" t="str">
            <v>1110</v>
          </cell>
          <cell r="B9" t="str">
            <v/>
          </cell>
          <cell r="C9" t="str">
            <v>3</v>
          </cell>
          <cell r="D9" t="str">
            <v>Bancos</v>
          </cell>
          <cell r="E9">
            <v>34989723</v>
          </cell>
          <cell r="F9">
            <v>101304696</v>
          </cell>
          <cell r="G9">
            <v>93963962</v>
          </cell>
          <cell r="H9">
            <v>42330457</v>
          </cell>
        </row>
        <row r="10">
          <cell r="A10" t="str">
            <v>111005</v>
          </cell>
          <cell r="B10" t="str">
            <v/>
          </cell>
          <cell r="C10" t="str">
            <v>4</v>
          </cell>
          <cell r="D10" t="str">
            <v>Moneda Nacional</v>
          </cell>
          <cell r="E10">
            <v>34989723</v>
          </cell>
          <cell r="F10">
            <v>101304696</v>
          </cell>
          <cell r="G10">
            <v>93963962</v>
          </cell>
          <cell r="H10">
            <v>42330457</v>
          </cell>
        </row>
        <row r="11">
          <cell r="A11" t="str">
            <v>11100514</v>
          </cell>
          <cell r="B11" t="str">
            <v/>
          </cell>
          <cell r="C11" t="str">
            <v>5</v>
          </cell>
          <cell r="D11" t="str">
            <v>Helm Bank</v>
          </cell>
          <cell r="E11">
            <v>34989723</v>
          </cell>
          <cell r="F11">
            <v>101304696</v>
          </cell>
          <cell r="G11">
            <v>93963962</v>
          </cell>
          <cell r="H11">
            <v>42330457</v>
          </cell>
        </row>
        <row r="12">
          <cell r="A12" t="str">
            <v>1110051405</v>
          </cell>
          <cell r="B12" t="str">
            <v/>
          </cell>
          <cell r="C12" t="str">
            <v>6</v>
          </cell>
          <cell r="D12" t="str">
            <v>Helm Bank- Cta.Cte.757-00647-3</v>
          </cell>
          <cell r="E12">
            <v>34989723</v>
          </cell>
          <cell r="F12">
            <v>101304696</v>
          </cell>
          <cell r="G12">
            <v>93963962</v>
          </cell>
          <cell r="H12">
            <v>42330457</v>
          </cell>
        </row>
        <row r="13">
          <cell r="A13" t="str">
            <v>1120</v>
          </cell>
          <cell r="B13" t="str">
            <v/>
          </cell>
          <cell r="C13" t="str">
            <v>3</v>
          </cell>
          <cell r="D13" t="str">
            <v>Cuentas De Ahorro</v>
          </cell>
          <cell r="E13">
            <v>39605626</v>
          </cell>
          <cell r="F13">
            <v>12000488</v>
          </cell>
          <cell r="G13">
            <v>38014682</v>
          </cell>
          <cell r="H13">
            <v>13591432</v>
          </cell>
        </row>
        <row r="14">
          <cell r="A14" t="str">
            <v>112005</v>
          </cell>
          <cell r="B14" t="str">
            <v/>
          </cell>
          <cell r="C14" t="str">
            <v>4</v>
          </cell>
          <cell r="D14" t="str">
            <v>Bancos</v>
          </cell>
          <cell r="E14">
            <v>39605626</v>
          </cell>
          <cell r="F14">
            <v>12000488</v>
          </cell>
          <cell r="G14">
            <v>38014682</v>
          </cell>
          <cell r="H14">
            <v>13591432</v>
          </cell>
        </row>
        <row r="15">
          <cell r="A15" t="str">
            <v>11200514</v>
          </cell>
          <cell r="B15" t="str">
            <v/>
          </cell>
          <cell r="C15" t="str">
            <v>5</v>
          </cell>
          <cell r="D15" t="str">
            <v>Helm Bank</v>
          </cell>
          <cell r="E15">
            <v>39605626</v>
          </cell>
          <cell r="F15">
            <v>12000488</v>
          </cell>
          <cell r="G15">
            <v>38014682</v>
          </cell>
          <cell r="H15">
            <v>13591432</v>
          </cell>
        </row>
        <row r="16">
          <cell r="A16" t="str">
            <v>1120051405</v>
          </cell>
          <cell r="B16" t="str">
            <v/>
          </cell>
          <cell r="C16" t="str">
            <v>6</v>
          </cell>
          <cell r="D16" t="str">
            <v>Helm Bank- Cta Ahorros 757-00547-7</v>
          </cell>
          <cell r="E16">
            <v>39605626</v>
          </cell>
          <cell r="F16">
            <v>12000488</v>
          </cell>
          <cell r="G16">
            <v>38014682</v>
          </cell>
          <cell r="H16">
            <v>13591432</v>
          </cell>
        </row>
        <row r="17">
          <cell r="A17" t="str">
            <v>13</v>
          </cell>
          <cell r="B17" t="str">
            <v/>
          </cell>
          <cell r="C17" t="str">
            <v>2</v>
          </cell>
          <cell r="D17" t="str">
            <v>Deudores</v>
          </cell>
          <cell r="E17">
            <v>145171596</v>
          </cell>
          <cell r="F17">
            <v>48443050</v>
          </cell>
          <cell r="G17">
            <v>63608136</v>
          </cell>
          <cell r="H17">
            <v>130006510</v>
          </cell>
        </row>
        <row r="18">
          <cell r="A18" t="str">
            <v>1305</v>
          </cell>
          <cell r="B18" t="str">
            <v/>
          </cell>
          <cell r="C18" t="str">
            <v>3</v>
          </cell>
          <cell r="D18" t="str">
            <v>Clientes</v>
          </cell>
          <cell r="E18">
            <v>76051620</v>
          </cell>
          <cell r="F18">
            <v>45650357</v>
          </cell>
          <cell r="G18">
            <v>63353653</v>
          </cell>
          <cell r="H18">
            <v>58348324</v>
          </cell>
        </row>
        <row r="19">
          <cell r="A19" t="str">
            <v>130505</v>
          </cell>
          <cell r="B19" t="str">
            <v/>
          </cell>
          <cell r="C19" t="str">
            <v>4</v>
          </cell>
          <cell r="D19" t="str">
            <v>Nacionales</v>
          </cell>
          <cell r="E19">
            <v>76051620</v>
          </cell>
          <cell r="F19">
            <v>15578833</v>
          </cell>
          <cell r="G19">
            <v>33282129</v>
          </cell>
          <cell r="H19">
            <v>58348324</v>
          </cell>
        </row>
        <row r="20">
          <cell r="A20" t="str">
            <v>130505</v>
          </cell>
          <cell r="B20" t="str">
            <v>860026518</v>
          </cell>
          <cell r="C20" t="str">
            <v>9</v>
          </cell>
          <cell r="D20" t="str">
            <v>ACE SEGUROS S.A.</v>
          </cell>
          <cell r="E20">
            <v>17703296</v>
          </cell>
          <cell r="F20">
            <v>0</v>
          </cell>
          <cell r="G20">
            <v>17703296</v>
          </cell>
          <cell r="H20">
            <v>0</v>
          </cell>
        </row>
        <row r="21">
          <cell r="A21" t="str">
            <v>130505</v>
          </cell>
          <cell r="B21" t="str">
            <v>860039988</v>
          </cell>
          <cell r="C21" t="str">
            <v>9</v>
          </cell>
          <cell r="D21" t="str">
            <v>LIBERTY SEGUROS S.A.</v>
          </cell>
          <cell r="E21">
            <v>0</v>
          </cell>
          <cell r="F21">
            <v>6259821</v>
          </cell>
          <cell r="G21">
            <v>6259821</v>
          </cell>
          <cell r="H21">
            <v>0</v>
          </cell>
        </row>
        <row r="22">
          <cell r="A22" t="str">
            <v>130505</v>
          </cell>
          <cell r="B22" t="str">
            <v>860052330</v>
          </cell>
          <cell r="C22" t="str">
            <v>9</v>
          </cell>
          <cell r="D22" t="str">
            <v>JLT RE COLOMBIA CORREDORES COLOMBIANOS DE REASEGUROS SA</v>
          </cell>
          <cell r="E22">
            <v>0</v>
          </cell>
          <cell r="F22">
            <v>1803637</v>
          </cell>
          <cell r="G22">
            <v>1803637</v>
          </cell>
          <cell r="H22">
            <v>0</v>
          </cell>
        </row>
        <row r="23">
          <cell r="A23" t="str">
            <v>130505</v>
          </cell>
          <cell r="B23" t="str">
            <v>900325662</v>
          </cell>
          <cell r="C23" t="str">
            <v>9</v>
          </cell>
          <cell r="D23" t="str">
            <v>CATLIN INSURANCE COMPANY ( UK) LTD (CATLIN )</v>
          </cell>
          <cell r="E23">
            <v>0</v>
          </cell>
          <cell r="F23">
            <v>7515375</v>
          </cell>
          <cell r="G23">
            <v>7515375</v>
          </cell>
          <cell r="H23">
            <v>0</v>
          </cell>
        </row>
        <row r="24">
          <cell r="A24" t="str">
            <v>130505</v>
          </cell>
          <cell r="B24" t="str">
            <v>900819986</v>
          </cell>
          <cell r="C24" t="str">
            <v>9</v>
          </cell>
          <cell r="D24" t="str">
            <v>ASURION COLOMBIA S.A.S.</v>
          </cell>
          <cell r="E24">
            <v>1071874</v>
          </cell>
          <cell r="F24">
            <v>0</v>
          </cell>
          <cell r="G24">
            <v>0</v>
          </cell>
          <cell r="H24">
            <v>1071874</v>
          </cell>
        </row>
        <row r="25">
          <cell r="A25" t="str">
            <v>130505</v>
          </cell>
          <cell r="B25" t="str">
            <v>900861460</v>
          </cell>
          <cell r="C25" t="str">
            <v>9</v>
          </cell>
          <cell r="D25" t="str">
            <v>U O N COLOMBIA S.A.S.</v>
          </cell>
          <cell r="E25">
            <v>57276450</v>
          </cell>
          <cell r="F25">
            <v>0</v>
          </cell>
          <cell r="G25">
            <v>0</v>
          </cell>
          <cell r="H25">
            <v>57276450</v>
          </cell>
        </row>
        <row r="26">
          <cell r="A26" t="str">
            <v>130510</v>
          </cell>
          <cell r="B26" t="str">
            <v/>
          </cell>
          <cell r="C26" t="str">
            <v>4</v>
          </cell>
          <cell r="D26" t="str">
            <v>Del Exterior</v>
          </cell>
          <cell r="E26">
            <v>0</v>
          </cell>
          <cell r="F26">
            <v>30071524</v>
          </cell>
          <cell r="G26">
            <v>30071524</v>
          </cell>
          <cell r="H26">
            <v>0</v>
          </cell>
        </row>
        <row r="27">
          <cell r="A27" t="str">
            <v>130510</v>
          </cell>
          <cell r="B27" t="str">
            <v>11521976</v>
          </cell>
          <cell r="C27" t="str">
            <v>9</v>
          </cell>
          <cell r="D27" t="str">
            <v>AUSTRAL RESSEGURADORA S.A.</v>
          </cell>
          <cell r="E27">
            <v>0</v>
          </cell>
          <cell r="F27">
            <v>30071524</v>
          </cell>
          <cell r="G27">
            <v>30071524</v>
          </cell>
          <cell r="H27">
            <v>0</v>
          </cell>
        </row>
        <row r="28">
          <cell r="A28" t="str">
            <v>1330</v>
          </cell>
          <cell r="B28" t="str">
            <v/>
          </cell>
          <cell r="C28" t="str">
            <v>3</v>
          </cell>
          <cell r="D28" t="str">
            <v>Anticipos y Avances</v>
          </cell>
          <cell r="E28">
            <v>356333</v>
          </cell>
          <cell r="F28">
            <v>650000</v>
          </cell>
          <cell r="G28">
            <v>0</v>
          </cell>
          <cell r="H28">
            <v>1006333</v>
          </cell>
        </row>
        <row r="29">
          <cell r="A29" t="str">
            <v>133015</v>
          </cell>
          <cell r="B29" t="str">
            <v/>
          </cell>
          <cell r="C29" t="str">
            <v>4</v>
          </cell>
          <cell r="D29" t="str">
            <v>A Trabajadores</v>
          </cell>
          <cell r="E29">
            <v>0</v>
          </cell>
          <cell r="F29">
            <v>650000</v>
          </cell>
          <cell r="G29">
            <v>0</v>
          </cell>
          <cell r="H29">
            <v>650000</v>
          </cell>
        </row>
        <row r="30">
          <cell r="A30" t="str">
            <v>133015</v>
          </cell>
          <cell r="B30" t="str">
            <v>52324368</v>
          </cell>
          <cell r="C30" t="str">
            <v>9</v>
          </cell>
          <cell r="D30" t="str">
            <v>GOMEZ GALEANO ANGELICA MARIA</v>
          </cell>
          <cell r="E30">
            <v>0</v>
          </cell>
          <cell r="F30">
            <v>650000</v>
          </cell>
          <cell r="G30">
            <v>0</v>
          </cell>
          <cell r="H30">
            <v>650000</v>
          </cell>
        </row>
        <row r="31">
          <cell r="A31" t="str">
            <v>133095</v>
          </cell>
          <cell r="B31" t="str">
            <v/>
          </cell>
          <cell r="C31" t="str">
            <v>4</v>
          </cell>
          <cell r="D31" t="str">
            <v>Otros</v>
          </cell>
          <cell r="E31">
            <v>356333</v>
          </cell>
          <cell r="F31">
            <v>0</v>
          </cell>
          <cell r="G31">
            <v>0</v>
          </cell>
          <cell r="H31">
            <v>356333</v>
          </cell>
        </row>
        <row r="32">
          <cell r="A32" t="str">
            <v>13309595</v>
          </cell>
          <cell r="B32" t="str">
            <v/>
          </cell>
          <cell r="C32" t="str">
            <v>5</v>
          </cell>
          <cell r="D32" t="str">
            <v>Diversos</v>
          </cell>
          <cell r="E32">
            <v>356333</v>
          </cell>
          <cell r="F32">
            <v>0</v>
          </cell>
          <cell r="G32">
            <v>0</v>
          </cell>
          <cell r="H32">
            <v>356333</v>
          </cell>
        </row>
        <row r="33">
          <cell r="A33" t="str">
            <v>13309595</v>
          </cell>
          <cell r="B33" t="str">
            <v>52622414</v>
          </cell>
          <cell r="C33" t="str">
            <v>9</v>
          </cell>
          <cell r="D33" t="str">
            <v>MOLINA GALVIS ANA MARIA</v>
          </cell>
          <cell r="E33">
            <v>356333</v>
          </cell>
          <cell r="F33">
            <v>0</v>
          </cell>
          <cell r="G33">
            <v>0</v>
          </cell>
          <cell r="H33">
            <v>356333</v>
          </cell>
        </row>
        <row r="34">
          <cell r="A34" t="str">
            <v>1355</v>
          </cell>
          <cell r="B34" t="str">
            <v/>
          </cell>
          <cell r="C34" t="str">
            <v>3</v>
          </cell>
          <cell r="D34" t="str">
            <v>Anticipo De Imptos y Contrib. o Saldos a Favor</v>
          </cell>
          <cell r="E34">
            <v>64109982</v>
          </cell>
          <cell r="F34">
            <v>2038210</v>
          </cell>
          <cell r="G34">
            <v>0</v>
          </cell>
          <cell r="H34">
            <v>66148192</v>
          </cell>
        </row>
        <row r="35">
          <cell r="A35" t="str">
            <v>135515</v>
          </cell>
          <cell r="B35" t="str">
            <v/>
          </cell>
          <cell r="C35" t="str">
            <v>4</v>
          </cell>
          <cell r="D35" t="str">
            <v>Retención En La Fuente</v>
          </cell>
          <cell r="E35">
            <v>13293231</v>
          </cell>
          <cell r="F35">
            <v>1657682</v>
          </cell>
          <cell r="G35">
            <v>0</v>
          </cell>
          <cell r="H35">
            <v>14950913</v>
          </cell>
        </row>
        <row r="36">
          <cell r="A36" t="str">
            <v>13551521</v>
          </cell>
          <cell r="B36" t="str">
            <v/>
          </cell>
          <cell r="C36" t="str">
            <v>5</v>
          </cell>
          <cell r="D36" t="str">
            <v>Retención S/Honorarios - 11%</v>
          </cell>
          <cell r="E36">
            <v>13293231</v>
          </cell>
          <cell r="F36">
            <v>1657682</v>
          </cell>
          <cell r="G36">
            <v>0</v>
          </cell>
          <cell r="H36">
            <v>14950913</v>
          </cell>
        </row>
        <row r="37">
          <cell r="A37" t="str">
            <v>135520</v>
          </cell>
          <cell r="B37" t="str">
            <v/>
          </cell>
          <cell r="C37" t="str">
            <v>4</v>
          </cell>
          <cell r="D37" t="str">
            <v>Sobrantes En Liquidación Privada De Impuestos</v>
          </cell>
          <cell r="E37">
            <v>48343851</v>
          </cell>
          <cell r="F37">
            <v>52149</v>
          </cell>
          <cell r="G37">
            <v>0</v>
          </cell>
          <cell r="H37">
            <v>48396000</v>
          </cell>
        </row>
        <row r="38">
          <cell r="A38" t="str">
            <v>13552005</v>
          </cell>
          <cell r="B38" t="str">
            <v/>
          </cell>
          <cell r="C38" t="str">
            <v>5</v>
          </cell>
          <cell r="D38" t="str">
            <v>Sobrantes en Impuesto Renta</v>
          </cell>
          <cell r="E38">
            <v>48343851</v>
          </cell>
          <cell r="F38">
            <v>52149</v>
          </cell>
          <cell r="G38">
            <v>0</v>
          </cell>
          <cell r="H38">
            <v>48396000</v>
          </cell>
        </row>
        <row r="39">
          <cell r="A39" t="str">
            <v>135595</v>
          </cell>
          <cell r="B39" t="str">
            <v/>
          </cell>
          <cell r="C39" t="str">
            <v>4</v>
          </cell>
          <cell r="D39" t="str">
            <v>Otros</v>
          </cell>
          <cell r="E39">
            <v>2472900</v>
          </cell>
          <cell r="F39">
            <v>328379</v>
          </cell>
          <cell r="G39">
            <v>0</v>
          </cell>
          <cell r="H39">
            <v>2801279</v>
          </cell>
        </row>
        <row r="40">
          <cell r="A40" t="str">
            <v>13559520</v>
          </cell>
          <cell r="B40" t="str">
            <v/>
          </cell>
          <cell r="C40" t="str">
            <v>5</v>
          </cell>
          <cell r="D40" t="str">
            <v>Autorretenciones - CREE</v>
          </cell>
          <cell r="E40">
            <v>2472900</v>
          </cell>
          <cell r="F40">
            <v>328379</v>
          </cell>
          <cell r="G40">
            <v>0</v>
          </cell>
          <cell r="H40">
            <v>2801279</v>
          </cell>
        </row>
        <row r="41">
          <cell r="A41" t="str">
            <v>1355952012</v>
          </cell>
          <cell r="B41" t="str">
            <v/>
          </cell>
          <cell r="C41" t="str">
            <v>6</v>
          </cell>
          <cell r="D41" t="str">
            <v>Autorretenciones CREE - 0.8%</v>
          </cell>
          <cell r="E41">
            <v>2472900</v>
          </cell>
          <cell r="F41">
            <v>328379</v>
          </cell>
          <cell r="G41">
            <v>0</v>
          </cell>
          <cell r="H41">
            <v>2801279</v>
          </cell>
        </row>
        <row r="42">
          <cell r="A42" t="str">
            <v>1365</v>
          </cell>
          <cell r="B42" t="str">
            <v/>
          </cell>
          <cell r="C42" t="str">
            <v>3</v>
          </cell>
          <cell r="D42" t="str">
            <v>Cuentas Por Cobrar a Trabajadores</v>
          </cell>
          <cell r="E42">
            <v>4653661</v>
          </cell>
          <cell r="F42">
            <v>0</v>
          </cell>
          <cell r="G42">
            <v>150000</v>
          </cell>
          <cell r="H42">
            <v>4503661</v>
          </cell>
        </row>
        <row r="43">
          <cell r="A43" t="str">
            <v>136595</v>
          </cell>
          <cell r="B43" t="str">
            <v/>
          </cell>
          <cell r="C43" t="str">
            <v>4</v>
          </cell>
          <cell r="D43" t="str">
            <v>Otros</v>
          </cell>
          <cell r="E43">
            <v>4653661</v>
          </cell>
          <cell r="F43">
            <v>0</v>
          </cell>
          <cell r="G43">
            <v>150000</v>
          </cell>
          <cell r="H43">
            <v>4503661</v>
          </cell>
        </row>
        <row r="44">
          <cell r="A44" t="str">
            <v>13659505</v>
          </cell>
          <cell r="B44" t="str">
            <v/>
          </cell>
          <cell r="C44" t="str">
            <v>4</v>
          </cell>
          <cell r="D44" t="str">
            <v>Diversos</v>
          </cell>
          <cell r="E44">
            <v>4653661</v>
          </cell>
          <cell r="F44">
            <v>0</v>
          </cell>
          <cell r="G44">
            <v>150000</v>
          </cell>
          <cell r="H44">
            <v>4503661</v>
          </cell>
        </row>
        <row r="45">
          <cell r="A45" t="str">
            <v>13659505</v>
          </cell>
          <cell r="B45" t="str">
            <v>52324368</v>
          </cell>
          <cell r="C45" t="str">
            <v>9</v>
          </cell>
          <cell r="D45" t="str">
            <v>GOMEZ GALEANO ANGELICA MARIA</v>
          </cell>
          <cell r="E45">
            <v>4653661</v>
          </cell>
          <cell r="F45">
            <v>0</v>
          </cell>
          <cell r="G45">
            <v>150000</v>
          </cell>
          <cell r="H45">
            <v>4503661</v>
          </cell>
        </row>
        <row r="46">
          <cell r="A46" t="str">
            <v>1380</v>
          </cell>
          <cell r="B46" t="str">
            <v/>
          </cell>
          <cell r="C46" t="str">
            <v>3</v>
          </cell>
          <cell r="D46" t="str">
            <v>Deudores Varios</v>
          </cell>
          <cell r="E46">
            <v>0</v>
          </cell>
          <cell r="F46">
            <v>104483</v>
          </cell>
          <cell r="G46">
            <v>104483</v>
          </cell>
          <cell r="H46">
            <v>0</v>
          </cell>
        </row>
        <row r="47">
          <cell r="A47" t="str">
            <v>138095</v>
          </cell>
          <cell r="B47" t="str">
            <v/>
          </cell>
          <cell r="C47" t="str">
            <v>4</v>
          </cell>
          <cell r="D47" t="str">
            <v>Otros</v>
          </cell>
          <cell r="E47">
            <v>0</v>
          </cell>
          <cell r="F47">
            <v>104483</v>
          </cell>
          <cell r="G47">
            <v>104483</v>
          </cell>
          <cell r="H47">
            <v>0</v>
          </cell>
        </row>
        <row r="48">
          <cell r="A48" t="str">
            <v>138095</v>
          </cell>
          <cell r="B48" t="str">
            <v>19168473</v>
          </cell>
          <cell r="C48" t="str">
            <v>9</v>
          </cell>
          <cell r="D48" t="str">
            <v>GOMEZ FABLING ROBERTO</v>
          </cell>
          <cell r="E48">
            <v>0</v>
          </cell>
          <cell r="F48">
            <v>104483</v>
          </cell>
          <cell r="G48">
            <v>104483</v>
          </cell>
          <cell r="H48">
            <v>0</v>
          </cell>
        </row>
        <row r="49">
          <cell r="A49" t="str">
            <v>15</v>
          </cell>
          <cell r="B49" t="str">
            <v/>
          </cell>
          <cell r="C49" t="str">
            <v>2</v>
          </cell>
          <cell r="D49" t="str">
            <v>Propiedades, Planta y Equipo</v>
          </cell>
          <cell r="E49">
            <v>7537819</v>
          </cell>
          <cell r="F49">
            <v>0</v>
          </cell>
          <cell r="G49">
            <v>253520</v>
          </cell>
          <cell r="H49">
            <v>7284299</v>
          </cell>
        </row>
        <row r="50">
          <cell r="A50" t="str">
            <v>1524</v>
          </cell>
          <cell r="B50" t="str">
            <v/>
          </cell>
          <cell r="C50" t="str">
            <v>3</v>
          </cell>
          <cell r="D50" t="str">
            <v>Equipo De Oficina</v>
          </cell>
          <cell r="E50">
            <v>9531475</v>
          </cell>
          <cell r="F50">
            <v>0</v>
          </cell>
          <cell r="G50">
            <v>0</v>
          </cell>
          <cell r="H50">
            <v>9531475</v>
          </cell>
        </row>
        <row r="51">
          <cell r="A51" t="str">
            <v>152405</v>
          </cell>
          <cell r="B51" t="str">
            <v/>
          </cell>
          <cell r="C51" t="str">
            <v>4</v>
          </cell>
          <cell r="D51" t="str">
            <v>Muebles y Enseres</v>
          </cell>
          <cell r="E51">
            <v>8287575</v>
          </cell>
          <cell r="F51">
            <v>0</v>
          </cell>
          <cell r="G51">
            <v>0</v>
          </cell>
          <cell r="H51">
            <v>8287575</v>
          </cell>
        </row>
        <row r="52">
          <cell r="A52" t="str">
            <v>15240505</v>
          </cell>
          <cell r="B52" t="str">
            <v/>
          </cell>
          <cell r="C52" t="str">
            <v>5</v>
          </cell>
          <cell r="D52" t="str">
            <v>Muebles y Enseres Depreciables</v>
          </cell>
          <cell r="E52">
            <v>7777875</v>
          </cell>
          <cell r="F52">
            <v>0</v>
          </cell>
          <cell r="G52">
            <v>0</v>
          </cell>
          <cell r="H52">
            <v>7777875</v>
          </cell>
        </row>
        <row r="53">
          <cell r="A53" t="str">
            <v>15240515</v>
          </cell>
          <cell r="B53" t="str">
            <v/>
          </cell>
          <cell r="C53" t="str">
            <v>5</v>
          </cell>
          <cell r="D53" t="str">
            <v>Muebles y Enseres Adquiridos en el Período</v>
          </cell>
          <cell r="E53">
            <v>509700</v>
          </cell>
          <cell r="F53">
            <v>0</v>
          </cell>
          <cell r="G53">
            <v>0</v>
          </cell>
          <cell r="H53">
            <v>509700</v>
          </cell>
        </row>
        <row r="54">
          <cell r="A54" t="str">
            <v>152495</v>
          </cell>
          <cell r="B54" t="str">
            <v/>
          </cell>
          <cell r="C54" t="str">
            <v>4</v>
          </cell>
          <cell r="D54" t="str">
            <v>Otros</v>
          </cell>
          <cell r="E54">
            <v>1243900</v>
          </cell>
          <cell r="F54">
            <v>0</v>
          </cell>
          <cell r="G54">
            <v>0</v>
          </cell>
          <cell r="H54">
            <v>1243900</v>
          </cell>
        </row>
        <row r="55">
          <cell r="A55" t="str">
            <v>15249505</v>
          </cell>
          <cell r="B55" t="str">
            <v/>
          </cell>
          <cell r="C55" t="str">
            <v>5</v>
          </cell>
          <cell r="D55" t="str">
            <v>Otros - Depreciables</v>
          </cell>
          <cell r="E55">
            <v>1134000</v>
          </cell>
          <cell r="F55">
            <v>0</v>
          </cell>
          <cell r="G55">
            <v>0</v>
          </cell>
          <cell r="H55">
            <v>1134000</v>
          </cell>
        </row>
        <row r="56">
          <cell r="A56" t="str">
            <v>15249515</v>
          </cell>
          <cell r="B56" t="str">
            <v/>
          </cell>
          <cell r="C56" t="str">
            <v>5</v>
          </cell>
          <cell r="D56" t="str">
            <v>Otros - Adquiridos en el periodo</v>
          </cell>
          <cell r="E56">
            <v>109900</v>
          </cell>
          <cell r="F56">
            <v>0</v>
          </cell>
          <cell r="G56">
            <v>0</v>
          </cell>
          <cell r="H56">
            <v>109900</v>
          </cell>
        </row>
        <row r="57">
          <cell r="A57" t="str">
            <v>1528</v>
          </cell>
          <cell r="B57" t="str">
            <v/>
          </cell>
          <cell r="C57" t="str">
            <v>3</v>
          </cell>
          <cell r="D57" t="str">
            <v>Equipo De Computación y Comunicación</v>
          </cell>
          <cell r="E57">
            <v>23684052</v>
          </cell>
          <cell r="F57">
            <v>0</v>
          </cell>
          <cell r="G57">
            <v>0</v>
          </cell>
          <cell r="H57">
            <v>23684052</v>
          </cell>
        </row>
        <row r="58">
          <cell r="A58" t="str">
            <v>152805</v>
          </cell>
          <cell r="B58" t="str">
            <v/>
          </cell>
          <cell r="C58" t="str">
            <v>4</v>
          </cell>
          <cell r="D58" t="str">
            <v>Equipo Cómputo</v>
          </cell>
          <cell r="E58">
            <v>22106452</v>
          </cell>
          <cell r="F58">
            <v>0</v>
          </cell>
          <cell r="G58">
            <v>0</v>
          </cell>
          <cell r="H58">
            <v>22106452</v>
          </cell>
        </row>
        <row r="59">
          <cell r="A59" t="str">
            <v>15280505</v>
          </cell>
          <cell r="B59" t="str">
            <v/>
          </cell>
          <cell r="C59" t="str">
            <v>5</v>
          </cell>
          <cell r="D59" t="str">
            <v>Equipo Cómputo Depreciable</v>
          </cell>
          <cell r="E59">
            <v>16431049</v>
          </cell>
          <cell r="F59">
            <v>0</v>
          </cell>
          <cell r="G59">
            <v>0</v>
          </cell>
          <cell r="H59">
            <v>16431049</v>
          </cell>
        </row>
        <row r="60">
          <cell r="A60" t="str">
            <v>15280515</v>
          </cell>
          <cell r="B60" t="str">
            <v/>
          </cell>
          <cell r="C60" t="str">
            <v>5</v>
          </cell>
          <cell r="D60" t="str">
            <v>Equipo Cómputo Adquirido en el Período</v>
          </cell>
          <cell r="E60">
            <v>4283903</v>
          </cell>
          <cell r="F60">
            <v>0</v>
          </cell>
          <cell r="G60">
            <v>0</v>
          </cell>
          <cell r="H60">
            <v>4283903</v>
          </cell>
        </row>
        <row r="61">
          <cell r="A61" t="str">
            <v>15280520</v>
          </cell>
          <cell r="B61" t="str">
            <v/>
          </cell>
          <cell r="C61" t="str">
            <v>5</v>
          </cell>
          <cell r="D61" t="str">
            <v>Equipo Cómputo Adquirido y Deprec. en el Período</v>
          </cell>
          <cell r="E61">
            <v>1391500</v>
          </cell>
          <cell r="F61">
            <v>0</v>
          </cell>
          <cell r="G61">
            <v>0</v>
          </cell>
          <cell r="H61">
            <v>1391500</v>
          </cell>
        </row>
        <row r="62">
          <cell r="A62" t="str">
            <v>152810</v>
          </cell>
          <cell r="B62" t="str">
            <v/>
          </cell>
          <cell r="C62" t="str">
            <v>4</v>
          </cell>
          <cell r="D62" t="str">
            <v>Equipos De Telecomunicaciones</v>
          </cell>
          <cell r="E62">
            <v>1322400</v>
          </cell>
          <cell r="F62">
            <v>0</v>
          </cell>
          <cell r="G62">
            <v>0</v>
          </cell>
          <cell r="H62">
            <v>1322400</v>
          </cell>
        </row>
        <row r="63">
          <cell r="A63" t="str">
            <v>15281005</v>
          </cell>
          <cell r="B63" t="str">
            <v/>
          </cell>
          <cell r="C63" t="str">
            <v>5</v>
          </cell>
          <cell r="D63" t="str">
            <v>Equipo de Telecomunicaciones Depreciable</v>
          </cell>
          <cell r="E63">
            <v>1322400</v>
          </cell>
          <cell r="F63">
            <v>0</v>
          </cell>
          <cell r="G63">
            <v>0</v>
          </cell>
          <cell r="H63">
            <v>1322400</v>
          </cell>
        </row>
        <row r="64">
          <cell r="A64" t="str">
            <v>152895</v>
          </cell>
          <cell r="B64" t="str">
            <v/>
          </cell>
          <cell r="C64" t="str">
            <v>4</v>
          </cell>
          <cell r="D64" t="str">
            <v>Otros</v>
          </cell>
          <cell r="E64">
            <v>255200</v>
          </cell>
          <cell r="F64">
            <v>0</v>
          </cell>
          <cell r="G64">
            <v>0</v>
          </cell>
          <cell r="H64">
            <v>255200</v>
          </cell>
        </row>
        <row r="65">
          <cell r="A65" t="str">
            <v>15289595</v>
          </cell>
          <cell r="B65" t="str">
            <v/>
          </cell>
          <cell r="C65" t="str">
            <v>5</v>
          </cell>
          <cell r="D65" t="str">
            <v>Diversos</v>
          </cell>
          <cell r="E65">
            <v>255200</v>
          </cell>
          <cell r="F65">
            <v>0</v>
          </cell>
          <cell r="G65">
            <v>0</v>
          </cell>
          <cell r="H65">
            <v>255200</v>
          </cell>
        </row>
        <row r="66">
          <cell r="A66" t="str">
            <v>1592</v>
          </cell>
          <cell r="B66" t="str">
            <v/>
          </cell>
          <cell r="C66" t="str">
            <v>3</v>
          </cell>
          <cell r="D66" t="str">
            <v>Depreciación Acumulada</v>
          </cell>
          <cell r="E66">
            <v>25677708</v>
          </cell>
          <cell r="F66">
            <v>0</v>
          </cell>
          <cell r="G66">
            <v>253520</v>
          </cell>
          <cell r="H66">
            <v>25931228</v>
          </cell>
        </row>
        <row r="67">
          <cell r="A67" t="str">
            <v>159215</v>
          </cell>
          <cell r="B67" t="str">
            <v/>
          </cell>
          <cell r="C67" t="str">
            <v>4</v>
          </cell>
          <cell r="D67" t="str">
            <v>Equipo De Oficina</v>
          </cell>
          <cell r="E67">
            <v>7525421</v>
          </cell>
          <cell r="F67">
            <v>0</v>
          </cell>
          <cell r="G67">
            <v>75338</v>
          </cell>
          <cell r="H67">
            <v>7600759</v>
          </cell>
        </row>
        <row r="68">
          <cell r="A68" t="str">
            <v>15921505</v>
          </cell>
          <cell r="B68" t="str">
            <v/>
          </cell>
          <cell r="C68" t="str">
            <v>5</v>
          </cell>
          <cell r="D68" t="str">
            <v>Depreciación Acumulada</v>
          </cell>
          <cell r="E68">
            <v>7525421</v>
          </cell>
          <cell r="F68">
            <v>0</v>
          </cell>
          <cell r="G68">
            <v>75338</v>
          </cell>
          <cell r="H68">
            <v>7600759</v>
          </cell>
        </row>
        <row r="69">
          <cell r="A69" t="str">
            <v>159220</v>
          </cell>
          <cell r="B69" t="str">
            <v/>
          </cell>
          <cell r="C69" t="str">
            <v>4</v>
          </cell>
          <cell r="D69" t="str">
            <v>Equipo De Computación y Comunicación</v>
          </cell>
          <cell r="E69">
            <v>18152287</v>
          </cell>
          <cell r="F69">
            <v>0</v>
          </cell>
          <cell r="G69">
            <v>178182</v>
          </cell>
          <cell r="H69">
            <v>18330469</v>
          </cell>
        </row>
        <row r="70">
          <cell r="A70" t="str">
            <v>15922005</v>
          </cell>
          <cell r="B70" t="str">
            <v/>
          </cell>
          <cell r="C70" t="str">
            <v>5</v>
          </cell>
          <cell r="D70" t="str">
            <v>Depreciación Acumulada</v>
          </cell>
          <cell r="E70">
            <v>18152287</v>
          </cell>
          <cell r="F70">
            <v>0</v>
          </cell>
          <cell r="G70">
            <v>178182</v>
          </cell>
          <cell r="H70">
            <v>18330469</v>
          </cell>
        </row>
        <row r="71">
          <cell r="A71" t="str">
            <v>18</v>
          </cell>
          <cell r="B71" t="str">
            <v/>
          </cell>
          <cell r="C71" t="str">
            <v>2</v>
          </cell>
          <cell r="D71" t="str">
            <v>Otros Activos</v>
          </cell>
          <cell r="E71">
            <v>1134000</v>
          </cell>
          <cell r="F71">
            <v>0</v>
          </cell>
          <cell r="G71">
            <v>0</v>
          </cell>
          <cell r="H71">
            <v>1134000</v>
          </cell>
        </row>
        <row r="72">
          <cell r="A72" t="str">
            <v>1805</v>
          </cell>
          <cell r="B72" t="str">
            <v/>
          </cell>
          <cell r="C72" t="str">
            <v>4</v>
          </cell>
          <cell r="D72" t="str">
            <v>Bienes de Arte</v>
          </cell>
          <cell r="E72">
            <v>1134000</v>
          </cell>
          <cell r="F72">
            <v>0</v>
          </cell>
          <cell r="G72">
            <v>0</v>
          </cell>
          <cell r="H72">
            <v>1134000</v>
          </cell>
        </row>
        <row r="73">
          <cell r="A73" t="str">
            <v>180505</v>
          </cell>
          <cell r="B73" t="str">
            <v/>
          </cell>
          <cell r="C73" t="str">
            <v>6</v>
          </cell>
          <cell r="D73" t="str">
            <v>Obras de Arte</v>
          </cell>
          <cell r="E73">
            <v>1134000</v>
          </cell>
          <cell r="F73">
            <v>0</v>
          </cell>
          <cell r="G73">
            <v>0</v>
          </cell>
          <cell r="H73">
            <v>1134000</v>
          </cell>
        </row>
        <row r="74">
          <cell r="A74" t="str">
            <v>2</v>
          </cell>
          <cell r="B74" t="str">
            <v/>
          </cell>
          <cell r="C74" t="str">
            <v>1</v>
          </cell>
          <cell r="D74" t="str">
            <v>Pasivo</v>
          </cell>
          <cell r="E74">
            <v>97193905</v>
          </cell>
          <cell r="F74">
            <v>76333822</v>
          </cell>
          <cell r="G74">
            <v>44890081</v>
          </cell>
          <cell r="H74">
            <v>65750164</v>
          </cell>
        </row>
        <row r="75">
          <cell r="A75" t="str">
            <v>23</v>
          </cell>
          <cell r="B75" t="str">
            <v/>
          </cell>
          <cell r="C75" t="str">
            <v>2</v>
          </cell>
          <cell r="D75" t="str">
            <v>Cuentas por pagar</v>
          </cell>
          <cell r="E75">
            <v>10629602</v>
          </cell>
          <cell r="F75">
            <v>21640326</v>
          </cell>
          <cell r="G75">
            <v>21137456</v>
          </cell>
          <cell r="H75">
            <v>10126732</v>
          </cell>
        </row>
        <row r="76">
          <cell r="A76" t="str">
            <v>2335</v>
          </cell>
          <cell r="B76" t="str">
            <v/>
          </cell>
          <cell r="C76" t="str">
            <v>3</v>
          </cell>
          <cell r="D76" t="str">
            <v>Costos y Gastos Por Pagar</v>
          </cell>
          <cell r="E76">
            <v>565000</v>
          </cell>
          <cell r="F76">
            <v>11264108</v>
          </cell>
          <cell r="G76">
            <v>11264108</v>
          </cell>
          <cell r="H76">
            <v>565000</v>
          </cell>
        </row>
        <row r="77">
          <cell r="A77" t="str">
            <v>233525</v>
          </cell>
          <cell r="B77" t="str">
            <v/>
          </cell>
          <cell r="C77" t="str">
            <v>4</v>
          </cell>
          <cell r="D77" t="str">
            <v>Honorarios</v>
          </cell>
          <cell r="E77">
            <v>0</v>
          </cell>
          <cell r="F77">
            <v>11264108</v>
          </cell>
          <cell r="G77">
            <v>11264108</v>
          </cell>
          <cell r="H77">
            <v>0</v>
          </cell>
        </row>
        <row r="78">
          <cell r="A78" t="str">
            <v>233525</v>
          </cell>
          <cell r="B78" t="str">
            <v>444444482</v>
          </cell>
          <cell r="C78" t="str">
            <v>9</v>
          </cell>
          <cell r="D78" t="str">
            <v>CARVALLO MOROS EDUARDO</v>
          </cell>
          <cell r="E78">
            <v>0</v>
          </cell>
          <cell r="F78">
            <v>11264108</v>
          </cell>
          <cell r="G78">
            <v>11264108</v>
          </cell>
          <cell r="H78">
            <v>0</v>
          </cell>
        </row>
        <row r="79">
          <cell r="A79" t="str">
            <v>233550</v>
          </cell>
          <cell r="B79" t="str">
            <v/>
          </cell>
          <cell r="C79" t="str">
            <v>4</v>
          </cell>
          <cell r="D79" t="str">
            <v>Servicios Públicos</v>
          </cell>
          <cell r="E79">
            <v>565000</v>
          </cell>
          <cell r="F79">
            <v>0</v>
          </cell>
          <cell r="G79">
            <v>0</v>
          </cell>
          <cell r="H79">
            <v>565000</v>
          </cell>
        </row>
        <row r="80">
          <cell r="A80" t="str">
            <v>233550</v>
          </cell>
          <cell r="B80" t="str">
            <v>830037248</v>
          </cell>
          <cell r="C80" t="str">
            <v>5</v>
          </cell>
          <cell r="D80" t="str">
            <v>CODENSA S.A.</v>
          </cell>
          <cell r="E80">
            <v>56000</v>
          </cell>
          <cell r="F80">
            <v>0</v>
          </cell>
          <cell r="G80">
            <v>0</v>
          </cell>
          <cell r="H80">
            <v>56000</v>
          </cell>
        </row>
        <row r="81">
          <cell r="A81" t="str">
            <v>233550</v>
          </cell>
          <cell r="B81" t="str">
            <v>899999094</v>
          </cell>
          <cell r="C81" t="str">
            <v>5</v>
          </cell>
          <cell r="D81" t="str">
            <v>ACUEDUCTO Y ALCANTARILLADO DE BOGOTA</v>
          </cell>
          <cell r="E81">
            <v>164000</v>
          </cell>
          <cell r="F81">
            <v>0</v>
          </cell>
          <cell r="G81">
            <v>0</v>
          </cell>
          <cell r="H81">
            <v>164000</v>
          </cell>
        </row>
        <row r="82">
          <cell r="A82" t="str">
            <v>233550</v>
          </cell>
          <cell r="B82" t="str">
            <v>899999115</v>
          </cell>
          <cell r="C82" t="str">
            <v>5</v>
          </cell>
          <cell r="D82" t="str">
            <v>E.T.B. S.A. ESP</v>
          </cell>
          <cell r="E82">
            <v>345000</v>
          </cell>
          <cell r="F82">
            <v>0</v>
          </cell>
          <cell r="G82">
            <v>0</v>
          </cell>
          <cell r="H82">
            <v>345000</v>
          </cell>
        </row>
        <row r="83">
          <cell r="A83" t="str">
            <v>2360</v>
          </cell>
          <cell r="B83" t="str">
            <v/>
          </cell>
          <cell r="C83" t="str">
            <v>3</v>
          </cell>
          <cell r="D83" t="str">
            <v>Dividendos o Participaciones Por Pagar</v>
          </cell>
          <cell r="E83">
            <v>5000000</v>
          </cell>
          <cell r="F83">
            <v>0</v>
          </cell>
          <cell r="G83">
            <v>0</v>
          </cell>
          <cell r="H83">
            <v>5000000</v>
          </cell>
        </row>
        <row r="84">
          <cell r="A84" t="str">
            <v>236010</v>
          </cell>
          <cell r="B84" t="str">
            <v/>
          </cell>
          <cell r="C84" t="str">
            <v>4</v>
          </cell>
          <cell r="D84" t="str">
            <v>Participaciones</v>
          </cell>
          <cell r="E84">
            <v>5000000</v>
          </cell>
          <cell r="F84">
            <v>0</v>
          </cell>
          <cell r="G84">
            <v>0</v>
          </cell>
          <cell r="H84">
            <v>5000000</v>
          </cell>
        </row>
        <row r="85">
          <cell r="A85" t="str">
            <v>236010</v>
          </cell>
          <cell r="B85" t="str">
            <v>14438060</v>
          </cell>
          <cell r="C85" t="str">
            <v>9</v>
          </cell>
          <cell r="D85" t="str">
            <v>MOLINA GRAU FERNANDO</v>
          </cell>
          <cell r="E85">
            <v>5000000</v>
          </cell>
          <cell r="F85">
            <v>0</v>
          </cell>
          <cell r="G85">
            <v>0</v>
          </cell>
          <cell r="H85">
            <v>5000000</v>
          </cell>
        </row>
        <row r="86">
          <cell r="A86" t="str">
            <v>2365</v>
          </cell>
          <cell r="B86" t="str">
            <v/>
          </cell>
          <cell r="C86" t="str">
            <v>3</v>
          </cell>
          <cell r="D86" t="str">
            <v>Retención En La Fuente</v>
          </cell>
          <cell r="E86">
            <v>5058608</v>
          </cell>
          <cell r="F86">
            <v>5058708</v>
          </cell>
          <cell r="G86">
            <v>3008162</v>
          </cell>
          <cell r="H86">
            <v>3008062</v>
          </cell>
        </row>
        <row r="87">
          <cell r="A87" t="str">
            <v>236505</v>
          </cell>
          <cell r="B87" t="str">
            <v/>
          </cell>
          <cell r="C87" t="str">
            <v>4</v>
          </cell>
          <cell r="D87" t="str">
            <v>Salarios y Pagos Laborales</v>
          </cell>
          <cell r="E87">
            <v>2375000</v>
          </cell>
          <cell r="F87">
            <v>2375000</v>
          </cell>
          <cell r="G87">
            <v>2375000</v>
          </cell>
          <cell r="H87">
            <v>2375000</v>
          </cell>
        </row>
        <row r="88">
          <cell r="A88" t="str">
            <v>23650510</v>
          </cell>
          <cell r="B88" t="str">
            <v/>
          </cell>
          <cell r="C88" t="str">
            <v>5</v>
          </cell>
          <cell r="D88" t="str">
            <v>Retención Salarios - Recaudada</v>
          </cell>
          <cell r="E88">
            <v>7125000</v>
          </cell>
          <cell r="F88">
            <v>0</v>
          </cell>
          <cell r="G88">
            <v>2375000</v>
          </cell>
          <cell r="H88">
            <v>9500000</v>
          </cell>
        </row>
        <row r="89">
          <cell r="A89" t="str">
            <v>23650595</v>
          </cell>
          <cell r="B89" t="str">
            <v/>
          </cell>
          <cell r="C89" t="str">
            <v>5</v>
          </cell>
          <cell r="D89" t="str">
            <v>Retención Salarios - Pagos DIAN</v>
          </cell>
          <cell r="E89">
            <v>-4750000</v>
          </cell>
          <cell r="F89">
            <v>2375000</v>
          </cell>
          <cell r="G89">
            <v>0</v>
          </cell>
          <cell r="H89">
            <v>-7125000</v>
          </cell>
        </row>
        <row r="90">
          <cell r="A90" t="str">
            <v>236515</v>
          </cell>
          <cell r="B90" t="str">
            <v/>
          </cell>
          <cell r="C90" t="str">
            <v>4</v>
          </cell>
          <cell r="D90" t="str">
            <v>Honorarios</v>
          </cell>
          <cell r="E90">
            <v>107250</v>
          </cell>
          <cell r="F90">
            <v>107250</v>
          </cell>
          <cell r="G90">
            <v>200200</v>
          </cell>
          <cell r="H90">
            <v>200200</v>
          </cell>
        </row>
        <row r="91">
          <cell r="A91" t="str">
            <v>23651511</v>
          </cell>
          <cell r="B91" t="str">
            <v/>
          </cell>
          <cell r="C91" t="str">
            <v>5</v>
          </cell>
          <cell r="D91" t="str">
            <v>Retención Honorarios 11% - Recaudada</v>
          </cell>
          <cell r="E91">
            <v>429000</v>
          </cell>
          <cell r="F91">
            <v>0</v>
          </cell>
          <cell r="G91">
            <v>200200</v>
          </cell>
          <cell r="H91">
            <v>629200</v>
          </cell>
        </row>
        <row r="92">
          <cell r="A92" t="str">
            <v>23651595</v>
          </cell>
          <cell r="B92" t="str">
            <v/>
          </cell>
          <cell r="C92" t="str">
            <v>5</v>
          </cell>
          <cell r="D92" t="str">
            <v>Retención Honorarios - Pagos DIAN</v>
          </cell>
          <cell r="E92">
            <v>-321750</v>
          </cell>
          <cell r="F92">
            <v>107250</v>
          </cell>
          <cell r="G92">
            <v>0</v>
          </cell>
          <cell r="H92">
            <v>-429000</v>
          </cell>
        </row>
        <row r="93">
          <cell r="A93" t="str">
            <v>236525</v>
          </cell>
          <cell r="B93" t="str">
            <v/>
          </cell>
          <cell r="C93" t="str">
            <v>4</v>
          </cell>
          <cell r="D93" t="str">
            <v>Servicios</v>
          </cell>
          <cell r="E93">
            <v>8274</v>
          </cell>
          <cell r="F93">
            <v>8274</v>
          </cell>
          <cell r="G93">
            <v>0</v>
          </cell>
          <cell r="H93">
            <v>0</v>
          </cell>
        </row>
        <row r="94">
          <cell r="A94" t="str">
            <v>23652560</v>
          </cell>
          <cell r="B94" t="str">
            <v/>
          </cell>
          <cell r="C94" t="str">
            <v>5</v>
          </cell>
          <cell r="D94" t="str">
            <v>Retención Servicios 6% - Recaudada</v>
          </cell>
          <cell r="E94">
            <v>20763</v>
          </cell>
          <cell r="F94">
            <v>0</v>
          </cell>
          <cell r="G94">
            <v>0</v>
          </cell>
          <cell r="H94">
            <v>20763</v>
          </cell>
        </row>
        <row r="95">
          <cell r="A95" t="str">
            <v>23652595</v>
          </cell>
          <cell r="B95" t="str">
            <v/>
          </cell>
          <cell r="C95" t="str">
            <v>5</v>
          </cell>
          <cell r="D95" t="str">
            <v>Retención Servicios - Pagos DIAN</v>
          </cell>
          <cell r="E95">
            <v>12489</v>
          </cell>
          <cell r="F95">
            <v>8274</v>
          </cell>
          <cell r="G95">
            <v>0</v>
          </cell>
          <cell r="H95">
            <v>20763</v>
          </cell>
        </row>
        <row r="96">
          <cell r="A96" t="str">
            <v>236530</v>
          </cell>
          <cell r="B96" t="str">
            <v/>
          </cell>
          <cell r="C96" t="str">
            <v>4</v>
          </cell>
          <cell r="D96" t="str">
            <v>Arrendamientos</v>
          </cell>
          <cell r="E96">
            <v>95184</v>
          </cell>
          <cell r="F96">
            <v>95184</v>
          </cell>
          <cell r="G96">
            <v>104483</v>
          </cell>
          <cell r="H96">
            <v>104483</v>
          </cell>
        </row>
        <row r="97">
          <cell r="A97" t="str">
            <v>23653035</v>
          </cell>
          <cell r="B97" t="str">
            <v/>
          </cell>
          <cell r="C97" t="str">
            <v>5</v>
          </cell>
          <cell r="D97" t="str">
            <v>Retención Arriendos 3.5% - Recaudada</v>
          </cell>
          <cell r="E97">
            <v>380736</v>
          </cell>
          <cell r="F97">
            <v>0</v>
          </cell>
          <cell r="G97">
            <v>104483</v>
          </cell>
          <cell r="H97">
            <v>485219</v>
          </cell>
        </row>
        <row r="98">
          <cell r="A98" t="str">
            <v>23653040</v>
          </cell>
          <cell r="B98" t="str">
            <v/>
          </cell>
          <cell r="C98" t="str">
            <v>5</v>
          </cell>
          <cell r="D98" t="str">
            <v>Retención Arriendos 4% - Recaudada</v>
          </cell>
          <cell r="E98">
            <v>38000</v>
          </cell>
          <cell r="F98">
            <v>0</v>
          </cell>
          <cell r="G98">
            <v>0</v>
          </cell>
          <cell r="H98">
            <v>38000</v>
          </cell>
        </row>
        <row r="99">
          <cell r="A99" t="str">
            <v>23653095</v>
          </cell>
          <cell r="B99" t="str">
            <v/>
          </cell>
          <cell r="C99" t="str">
            <v>5</v>
          </cell>
          <cell r="D99" t="str">
            <v>Retención Arriendos - Pagos DIAN</v>
          </cell>
          <cell r="E99">
            <v>-323552</v>
          </cell>
          <cell r="F99">
            <v>95184</v>
          </cell>
          <cell r="G99">
            <v>0</v>
          </cell>
          <cell r="H99">
            <v>-418736</v>
          </cell>
        </row>
        <row r="100">
          <cell r="A100" t="str">
            <v>23655010</v>
          </cell>
          <cell r="B100" t="str">
            <v/>
          </cell>
          <cell r="C100" t="str">
            <v>5</v>
          </cell>
          <cell r="D100" t="str">
            <v>Retención Pagos al Exterior 10% - Recaudada</v>
          </cell>
          <cell r="E100">
            <v>6547744</v>
          </cell>
          <cell r="F100">
            <v>0</v>
          </cell>
          <cell r="G100">
            <v>0</v>
          </cell>
          <cell r="H100">
            <v>6547744</v>
          </cell>
        </row>
        <row r="101">
          <cell r="A101" t="str">
            <v>23655095</v>
          </cell>
          <cell r="B101" t="str">
            <v/>
          </cell>
          <cell r="C101" t="str">
            <v>5</v>
          </cell>
          <cell r="D101" t="str">
            <v>Retención Pagos al Exterior - Pagos DIAN</v>
          </cell>
          <cell r="E101">
            <v>-6547744</v>
          </cell>
          <cell r="F101">
            <v>0</v>
          </cell>
          <cell r="G101">
            <v>0</v>
          </cell>
          <cell r="H101">
            <v>-6547744</v>
          </cell>
        </row>
        <row r="102">
          <cell r="A102" t="str">
            <v>236575</v>
          </cell>
          <cell r="B102" t="str">
            <v/>
          </cell>
          <cell r="C102" t="str">
            <v>4</v>
          </cell>
          <cell r="D102" t="str">
            <v>Autorretenciones</v>
          </cell>
          <cell r="E102">
            <v>2472900</v>
          </cell>
          <cell r="F102">
            <v>2473000</v>
          </cell>
          <cell r="G102">
            <v>328479</v>
          </cell>
          <cell r="H102">
            <v>328379</v>
          </cell>
        </row>
        <row r="103">
          <cell r="A103" t="str">
            <v>23657515</v>
          </cell>
          <cell r="B103" t="str">
            <v/>
          </cell>
          <cell r="C103" t="str">
            <v>5</v>
          </cell>
          <cell r="D103" t="str">
            <v>Autorretenciones - CREE</v>
          </cell>
          <cell r="E103">
            <v>2472900</v>
          </cell>
          <cell r="F103">
            <v>2473000</v>
          </cell>
          <cell r="G103">
            <v>328479</v>
          </cell>
          <cell r="H103">
            <v>328379</v>
          </cell>
        </row>
        <row r="104">
          <cell r="A104" t="str">
            <v>2365751508</v>
          </cell>
          <cell r="B104" t="str">
            <v/>
          </cell>
          <cell r="C104" t="str">
            <v>6</v>
          </cell>
          <cell r="D104" t="str">
            <v>Autorretenciones Cree - 0.8%</v>
          </cell>
          <cell r="E104">
            <v>2472900</v>
          </cell>
          <cell r="F104">
            <v>0</v>
          </cell>
          <cell r="G104">
            <v>328379</v>
          </cell>
          <cell r="H104">
            <v>2801279</v>
          </cell>
        </row>
        <row r="105">
          <cell r="A105" t="str">
            <v>2365751595</v>
          </cell>
          <cell r="B105" t="str">
            <v/>
          </cell>
          <cell r="C105" t="str">
            <v>6</v>
          </cell>
          <cell r="D105" t="str">
            <v>Autorretenciones CREE - Pagos DIAN</v>
          </cell>
          <cell r="E105">
            <v>0</v>
          </cell>
          <cell r="F105">
            <v>2473000</v>
          </cell>
          <cell r="G105">
            <v>100</v>
          </cell>
          <cell r="H105">
            <v>-2472900</v>
          </cell>
        </row>
        <row r="106">
          <cell r="A106" t="str">
            <v>2367</v>
          </cell>
          <cell r="B106" t="str">
            <v/>
          </cell>
          <cell r="C106" t="str">
            <v>3</v>
          </cell>
          <cell r="D106" t="str">
            <v>Impuesto a Las Ventas Retenido</v>
          </cell>
          <cell r="E106">
            <v>3310</v>
          </cell>
          <cell r="F106">
            <v>3310</v>
          </cell>
          <cell r="G106">
            <v>1553670</v>
          </cell>
          <cell r="H106">
            <v>1553670</v>
          </cell>
        </row>
        <row r="107">
          <cell r="A107" t="str">
            <v>236702</v>
          </cell>
          <cell r="B107" t="str">
            <v/>
          </cell>
          <cell r="C107" t="str">
            <v>4</v>
          </cell>
          <cell r="D107" t="str">
            <v>IVA Retenido 2.4% - Recaudado - Reg. Simplificado</v>
          </cell>
          <cell r="E107">
            <v>34466</v>
          </cell>
          <cell r="F107">
            <v>0</v>
          </cell>
          <cell r="G107">
            <v>0</v>
          </cell>
          <cell r="H107">
            <v>34466</v>
          </cell>
        </row>
        <row r="108">
          <cell r="A108" t="str">
            <v>236725</v>
          </cell>
          <cell r="B108" t="str">
            <v/>
          </cell>
          <cell r="C108" t="str">
            <v>4</v>
          </cell>
          <cell r="D108" t="str">
            <v>IVA Retenido 16% - Recaudado Exterior</v>
          </cell>
          <cell r="E108">
            <v>10476391</v>
          </cell>
          <cell r="F108">
            <v>0</v>
          </cell>
          <cell r="G108">
            <v>1553670</v>
          </cell>
          <cell r="H108">
            <v>12030061</v>
          </cell>
        </row>
        <row r="109">
          <cell r="A109" t="str">
            <v>236795</v>
          </cell>
          <cell r="B109" t="str">
            <v/>
          </cell>
          <cell r="C109" t="str">
            <v>4</v>
          </cell>
          <cell r="D109" t="str">
            <v>IVA Retenido - Pagos DIAN</v>
          </cell>
          <cell r="E109">
            <v>-10507547</v>
          </cell>
          <cell r="F109">
            <v>3310</v>
          </cell>
          <cell r="G109">
            <v>0</v>
          </cell>
          <cell r="H109">
            <v>-10510857</v>
          </cell>
        </row>
        <row r="110">
          <cell r="A110" t="str">
            <v>2368</v>
          </cell>
          <cell r="B110" t="str">
            <v/>
          </cell>
          <cell r="C110" t="str">
            <v>3</v>
          </cell>
          <cell r="D110" t="str">
            <v>Impuesto De Industria y Comercio Retenido</v>
          </cell>
          <cell r="E110">
            <v>2684</v>
          </cell>
          <cell r="F110">
            <v>3000</v>
          </cell>
          <cell r="G110">
            <v>316</v>
          </cell>
          <cell r="H110">
            <v>0</v>
          </cell>
        </row>
        <row r="111">
          <cell r="A111" t="str">
            <v>236809</v>
          </cell>
          <cell r="B111" t="str">
            <v/>
          </cell>
          <cell r="C111" t="str">
            <v>4</v>
          </cell>
          <cell r="D111" t="str">
            <v>ICA Retenido 0.966% - Recaudada</v>
          </cell>
          <cell r="E111">
            <v>34161</v>
          </cell>
          <cell r="F111">
            <v>0</v>
          </cell>
          <cell r="G111">
            <v>0</v>
          </cell>
          <cell r="H111">
            <v>34161</v>
          </cell>
        </row>
        <row r="112">
          <cell r="A112" t="str">
            <v>236895</v>
          </cell>
          <cell r="B112" t="str">
            <v/>
          </cell>
          <cell r="C112" t="str">
            <v>4</v>
          </cell>
          <cell r="D112" t="str">
            <v>ICA Retenido - Pagos DIAN</v>
          </cell>
          <cell r="E112">
            <v>-31477</v>
          </cell>
          <cell r="F112">
            <v>3000</v>
          </cell>
          <cell r="G112">
            <v>316</v>
          </cell>
          <cell r="H112">
            <v>-34161</v>
          </cell>
        </row>
        <row r="113">
          <cell r="A113" t="str">
            <v>2370</v>
          </cell>
          <cell r="B113" t="str">
            <v/>
          </cell>
          <cell r="C113" t="str">
            <v>3</v>
          </cell>
          <cell r="D113" t="str">
            <v>Retenciones y Aportes De Nómina</v>
          </cell>
          <cell r="E113">
            <v>0</v>
          </cell>
          <cell r="F113">
            <v>2885600</v>
          </cell>
          <cell r="G113">
            <v>2885600</v>
          </cell>
          <cell r="H113">
            <v>0</v>
          </cell>
        </row>
        <row r="114">
          <cell r="A114" t="str">
            <v>237005</v>
          </cell>
          <cell r="B114" t="str">
            <v/>
          </cell>
          <cell r="C114" t="str">
            <v>4</v>
          </cell>
          <cell r="D114" t="str">
            <v>Aportes a EPS</v>
          </cell>
          <cell r="E114">
            <v>0</v>
          </cell>
          <cell r="F114">
            <v>1627000</v>
          </cell>
          <cell r="G114">
            <v>1627000</v>
          </cell>
          <cell r="H114">
            <v>0</v>
          </cell>
        </row>
        <row r="115">
          <cell r="A115" t="str">
            <v>237005</v>
          </cell>
          <cell r="B115" t="str">
            <v>800251440</v>
          </cell>
          <cell r="C115" t="str">
            <v>9</v>
          </cell>
          <cell r="D115" t="str">
            <v>ENTIDAD PROMOTORA DE SALUD SANTAS S.A.</v>
          </cell>
          <cell r="E115">
            <v>0</v>
          </cell>
          <cell r="F115">
            <v>1575000</v>
          </cell>
          <cell r="G115">
            <v>1575000</v>
          </cell>
          <cell r="H115">
            <v>0</v>
          </cell>
        </row>
        <row r="116">
          <cell r="A116" t="str">
            <v>237005</v>
          </cell>
          <cell r="B116" t="str">
            <v>830009783</v>
          </cell>
          <cell r="C116" t="str">
            <v>9</v>
          </cell>
          <cell r="D116" t="str">
            <v>CRUZ BLANCA ENTIDAD PROMOTORA DE SALUD S.A.</v>
          </cell>
          <cell r="E116">
            <v>0</v>
          </cell>
          <cell r="F116">
            <v>52000</v>
          </cell>
          <cell r="G116">
            <v>52000</v>
          </cell>
          <cell r="H116">
            <v>0</v>
          </cell>
        </row>
        <row r="117">
          <cell r="A117" t="str">
            <v>237006</v>
          </cell>
          <cell r="B117" t="str">
            <v/>
          </cell>
          <cell r="C117" t="str">
            <v>4</v>
          </cell>
          <cell r="D117" t="str">
            <v>Aportes a ARP</v>
          </cell>
          <cell r="E117">
            <v>0</v>
          </cell>
          <cell r="F117">
            <v>72600</v>
          </cell>
          <cell r="G117">
            <v>72600</v>
          </cell>
          <cell r="H117">
            <v>0</v>
          </cell>
        </row>
        <row r="118">
          <cell r="A118" t="str">
            <v>237006</v>
          </cell>
          <cell r="B118" t="str">
            <v>860002183</v>
          </cell>
          <cell r="C118" t="str">
            <v>9</v>
          </cell>
          <cell r="D118" t="str">
            <v>SEGUROS DE VIDA COLPATRIA S.A.</v>
          </cell>
          <cell r="E118">
            <v>0</v>
          </cell>
          <cell r="F118">
            <v>72600</v>
          </cell>
          <cell r="G118">
            <v>72600</v>
          </cell>
          <cell r="H118">
            <v>0</v>
          </cell>
        </row>
        <row r="119">
          <cell r="A119" t="str">
            <v>237010</v>
          </cell>
          <cell r="B119" t="str">
            <v/>
          </cell>
          <cell r="C119" t="str">
            <v>4</v>
          </cell>
          <cell r="D119" t="str">
            <v>Aportes Al ICBF, SENA y Cajas De Compensación</v>
          </cell>
          <cell r="E119">
            <v>0</v>
          </cell>
          <cell r="F119">
            <v>1186000</v>
          </cell>
          <cell r="G119">
            <v>1186000</v>
          </cell>
          <cell r="H119">
            <v>0</v>
          </cell>
        </row>
        <row r="120">
          <cell r="A120" t="str">
            <v>237010</v>
          </cell>
          <cell r="B120" t="str">
            <v>860066942</v>
          </cell>
          <cell r="C120" t="str">
            <v>9</v>
          </cell>
          <cell r="D120" t="str">
            <v>CAJA DE COMPENSACION FAMILIAR COMPENSAR</v>
          </cell>
          <cell r="E120">
            <v>0</v>
          </cell>
          <cell r="F120">
            <v>556000</v>
          </cell>
          <cell r="G120">
            <v>556000</v>
          </cell>
          <cell r="H120">
            <v>0</v>
          </cell>
        </row>
        <row r="121">
          <cell r="A121" t="str">
            <v>237010</v>
          </cell>
          <cell r="B121" t="str">
            <v>899999239</v>
          </cell>
          <cell r="C121" t="str">
            <v>9</v>
          </cell>
          <cell r="D121" t="str">
            <v>INSTITUTO COLOMBIANO DE BIENESTAR FAMILIAR</v>
          </cell>
          <cell r="E121">
            <v>0</v>
          </cell>
          <cell r="F121">
            <v>378000</v>
          </cell>
          <cell r="G121">
            <v>378000</v>
          </cell>
          <cell r="H121">
            <v>0</v>
          </cell>
        </row>
        <row r="122">
          <cell r="A122" t="str">
            <v>237010</v>
          </cell>
          <cell r="B122" t="str">
            <v>899999296</v>
          </cell>
          <cell r="C122" t="str">
            <v>9</v>
          </cell>
          <cell r="D122" t="str">
            <v>SENA</v>
          </cell>
          <cell r="E122">
            <v>0</v>
          </cell>
          <cell r="F122">
            <v>252000</v>
          </cell>
          <cell r="G122">
            <v>252000</v>
          </cell>
          <cell r="H122">
            <v>0</v>
          </cell>
        </row>
        <row r="123">
          <cell r="A123" t="str">
            <v>2380</v>
          </cell>
          <cell r="B123" t="str">
            <v/>
          </cell>
          <cell r="C123" t="str">
            <v>3</v>
          </cell>
          <cell r="D123" t="str">
            <v>Acreedores Varios</v>
          </cell>
          <cell r="E123">
            <v>0</v>
          </cell>
          <cell r="F123">
            <v>2425600</v>
          </cell>
          <cell r="G123">
            <v>2425600</v>
          </cell>
          <cell r="H123">
            <v>0</v>
          </cell>
        </row>
        <row r="124">
          <cell r="A124" t="str">
            <v>238030</v>
          </cell>
          <cell r="B124" t="str">
            <v/>
          </cell>
          <cell r="C124" t="str">
            <v>4</v>
          </cell>
          <cell r="D124" t="str">
            <v>Fondos De Cesantías y/o Pensiones</v>
          </cell>
          <cell r="E124">
            <v>0</v>
          </cell>
          <cell r="F124">
            <v>2425600</v>
          </cell>
          <cell r="G124">
            <v>2425600</v>
          </cell>
          <cell r="H124">
            <v>0</v>
          </cell>
        </row>
        <row r="125">
          <cell r="A125" t="str">
            <v>238030</v>
          </cell>
          <cell r="B125" t="str">
            <v>800227940</v>
          </cell>
          <cell r="C125" t="str">
            <v>9</v>
          </cell>
          <cell r="D125" t="str">
            <v>FONDO DE PENSIONES OBLIGATORIAS COLFONDOS MODERADO</v>
          </cell>
          <cell r="E125">
            <v>0</v>
          </cell>
          <cell r="F125">
            <v>208000</v>
          </cell>
          <cell r="G125">
            <v>208000</v>
          </cell>
          <cell r="H125">
            <v>0</v>
          </cell>
        </row>
        <row r="126">
          <cell r="A126" t="str">
            <v>238030</v>
          </cell>
          <cell r="B126" t="str">
            <v>860058956</v>
          </cell>
          <cell r="C126" t="str">
            <v>9</v>
          </cell>
          <cell r="D126" t="str">
            <v>OLD MUTUAL SOCIEDAD FIDUCIARIA S.A.</v>
          </cell>
          <cell r="E126">
            <v>0</v>
          </cell>
          <cell r="F126">
            <v>2217600</v>
          </cell>
          <cell r="G126">
            <v>2217600</v>
          </cell>
          <cell r="H126">
            <v>0</v>
          </cell>
        </row>
        <row r="127">
          <cell r="A127" t="str">
            <v>24</v>
          </cell>
          <cell r="B127" t="str">
            <v/>
          </cell>
          <cell r="C127" t="str">
            <v>2</v>
          </cell>
          <cell r="D127" t="str">
            <v>Impuestos, Grav menes y Tasas</v>
          </cell>
          <cell r="E127">
            <v>35098980</v>
          </cell>
          <cell r="F127">
            <v>37822999</v>
          </cell>
          <cell r="G127">
            <v>6844942</v>
          </cell>
          <cell r="H127">
            <v>4120923</v>
          </cell>
        </row>
        <row r="128">
          <cell r="A128" t="str">
            <v>2408</v>
          </cell>
          <cell r="B128" t="str">
            <v/>
          </cell>
          <cell r="C128" t="str">
            <v>3</v>
          </cell>
          <cell r="D128" t="str">
            <v>Impuesto Sobre Las Ventas Por Pagar</v>
          </cell>
          <cell r="E128">
            <v>34490899</v>
          </cell>
          <cell r="F128">
            <v>37112376</v>
          </cell>
          <cell r="G128">
            <v>6562070</v>
          </cell>
          <cell r="H128">
            <v>3940593</v>
          </cell>
        </row>
        <row r="129">
          <cell r="A129" t="str">
            <v>240810</v>
          </cell>
          <cell r="B129" t="str">
            <v/>
          </cell>
          <cell r="C129" t="str">
            <v>4</v>
          </cell>
          <cell r="D129" t="str">
            <v>IVA - Recaudado</v>
          </cell>
          <cell r="E129">
            <v>49418064</v>
          </cell>
          <cell r="F129">
            <v>0</v>
          </cell>
          <cell r="G129">
            <v>6558969</v>
          </cell>
          <cell r="H129">
            <v>55977033</v>
          </cell>
        </row>
        <row r="130">
          <cell r="A130" t="str">
            <v>24081015</v>
          </cell>
          <cell r="B130" t="str">
            <v/>
          </cell>
          <cell r="C130" t="str">
            <v>5</v>
          </cell>
          <cell r="D130" t="str">
            <v>IVA  16% - Recaudado</v>
          </cell>
          <cell r="E130">
            <v>49418064</v>
          </cell>
          <cell r="F130">
            <v>0</v>
          </cell>
          <cell r="G130">
            <v>6558969</v>
          </cell>
          <cell r="H130">
            <v>55977033</v>
          </cell>
        </row>
        <row r="131">
          <cell r="A131" t="str">
            <v>240820</v>
          </cell>
          <cell r="B131" t="str">
            <v/>
          </cell>
          <cell r="C131" t="str">
            <v>4</v>
          </cell>
          <cell r="D131" t="str">
            <v>IVA Descontable Compras - R. Común</v>
          </cell>
          <cell r="E131">
            <v>-226470</v>
          </cell>
          <cell r="F131">
            <v>23741</v>
          </cell>
          <cell r="G131">
            <v>0</v>
          </cell>
          <cell r="H131">
            <v>-250211</v>
          </cell>
        </row>
        <row r="132">
          <cell r="A132" t="str">
            <v>24082005</v>
          </cell>
          <cell r="B132" t="str">
            <v/>
          </cell>
          <cell r="C132" t="str">
            <v>5</v>
          </cell>
          <cell r="D132" t="str">
            <v>IVA Descontable Compras 5% - R. Común</v>
          </cell>
          <cell r="E132">
            <v>-50424</v>
          </cell>
          <cell r="F132">
            <v>23741</v>
          </cell>
          <cell r="G132">
            <v>0</v>
          </cell>
          <cell r="H132">
            <v>-74165</v>
          </cell>
        </row>
        <row r="133">
          <cell r="A133" t="str">
            <v>24082016</v>
          </cell>
          <cell r="B133" t="str">
            <v/>
          </cell>
          <cell r="C133" t="str">
            <v>5</v>
          </cell>
          <cell r="D133" t="str">
            <v>IVA Descontable Compras 16% - R. Común</v>
          </cell>
          <cell r="E133">
            <v>-176046</v>
          </cell>
          <cell r="F133">
            <v>0</v>
          </cell>
          <cell r="G133">
            <v>0</v>
          </cell>
          <cell r="H133">
            <v>-176046</v>
          </cell>
        </row>
        <row r="134">
          <cell r="A134" t="str">
            <v>240825</v>
          </cell>
          <cell r="B134" t="str">
            <v/>
          </cell>
          <cell r="C134" t="str">
            <v>4</v>
          </cell>
          <cell r="D134" t="str">
            <v>IVA Descontable Servicios - R. Común</v>
          </cell>
          <cell r="E134">
            <v>-2775821</v>
          </cell>
          <cell r="F134">
            <v>851069</v>
          </cell>
          <cell r="G134">
            <v>0</v>
          </cell>
          <cell r="H134">
            <v>-3626890</v>
          </cell>
        </row>
        <row r="135">
          <cell r="A135" t="str">
            <v>24082516</v>
          </cell>
          <cell r="B135" t="str">
            <v/>
          </cell>
          <cell r="C135" t="str">
            <v>5</v>
          </cell>
          <cell r="D135" t="str">
            <v>IVA Descontable Servicios 16% - R. Común</v>
          </cell>
          <cell r="E135">
            <v>-2775821</v>
          </cell>
          <cell r="F135">
            <v>851069</v>
          </cell>
          <cell r="G135">
            <v>0</v>
          </cell>
          <cell r="H135">
            <v>-3626890</v>
          </cell>
        </row>
        <row r="136">
          <cell r="A136" t="str">
            <v>240845</v>
          </cell>
          <cell r="B136" t="str">
            <v/>
          </cell>
          <cell r="C136" t="str">
            <v>4</v>
          </cell>
          <cell r="D136" t="str">
            <v>IVA Descontable Servicios - R. Simplificado</v>
          </cell>
          <cell r="E136">
            <v>-34466</v>
          </cell>
          <cell r="F136">
            <v>0</v>
          </cell>
          <cell r="G136">
            <v>0</v>
          </cell>
          <cell r="H136">
            <v>-34466</v>
          </cell>
        </row>
        <row r="137">
          <cell r="A137" t="str">
            <v>24084502</v>
          </cell>
          <cell r="B137" t="str">
            <v/>
          </cell>
          <cell r="C137" t="str">
            <v>5</v>
          </cell>
          <cell r="D137" t="str">
            <v>Iva Descontable Servicios 2.4% - Reg. Simplificado</v>
          </cell>
          <cell r="E137">
            <v>-34466</v>
          </cell>
          <cell r="F137">
            <v>0</v>
          </cell>
          <cell r="G137">
            <v>0</v>
          </cell>
          <cell r="H137">
            <v>-34466</v>
          </cell>
        </row>
        <row r="138">
          <cell r="A138" t="str">
            <v>240855</v>
          </cell>
          <cell r="B138" t="str">
            <v/>
          </cell>
          <cell r="C138" t="str">
            <v>4</v>
          </cell>
          <cell r="D138" t="str">
            <v>IVA Retenido por Terceros</v>
          </cell>
          <cell r="E138">
            <v>-11890408</v>
          </cell>
          <cell r="F138">
            <v>1743566</v>
          </cell>
          <cell r="G138">
            <v>0</v>
          </cell>
          <cell r="H138">
            <v>-13633974</v>
          </cell>
        </row>
        <row r="139">
          <cell r="A139" t="str">
            <v>24085502</v>
          </cell>
          <cell r="B139" t="str">
            <v/>
          </cell>
          <cell r="C139" t="str">
            <v>5</v>
          </cell>
          <cell r="D139" t="str">
            <v>IVA Retenido por Terceros 2.4%</v>
          </cell>
          <cell r="E139">
            <v>-1414017</v>
          </cell>
          <cell r="F139">
            <v>189896</v>
          </cell>
          <cell r="G139">
            <v>0</v>
          </cell>
          <cell r="H139">
            <v>-1603913</v>
          </cell>
        </row>
        <row r="140">
          <cell r="A140" t="str">
            <v>24085516</v>
          </cell>
          <cell r="B140" t="str">
            <v/>
          </cell>
          <cell r="C140" t="str">
            <v>5</v>
          </cell>
          <cell r="D140" t="str">
            <v>IVA Retenido Pagos al Exterior 16%</v>
          </cell>
          <cell r="E140">
            <v>-10476391</v>
          </cell>
          <cell r="F140">
            <v>1553670</v>
          </cell>
          <cell r="G140">
            <v>0</v>
          </cell>
          <cell r="H140">
            <v>-12030061</v>
          </cell>
        </row>
        <row r="141">
          <cell r="A141" t="str">
            <v>240895</v>
          </cell>
          <cell r="B141" t="str">
            <v/>
          </cell>
          <cell r="C141" t="str">
            <v>4</v>
          </cell>
          <cell r="D141" t="str">
            <v>IVA - Pagos DIAN</v>
          </cell>
          <cell r="E141">
            <v>0</v>
          </cell>
          <cell r="F141">
            <v>34494000</v>
          </cell>
          <cell r="G141">
            <v>3101</v>
          </cell>
          <cell r="H141">
            <v>-34490899</v>
          </cell>
        </row>
        <row r="142">
          <cell r="A142" t="str">
            <v>2412</v>
          </cell>
          <cell r="B142" t="str">
            <v/>
          </cell>
          <cell r="C142" t="str">
            <v>3</v>
          </cell>
          <cell r="D142" t="str">
            <v>De Industria y Comercio</v>
          </cell>
          <cell r="E142">
            <v>608081</v>
          </cell>
          <cell r="F142">
            <v>710623</v>
          </cell>
          <cell r="G142">
            <v>282872</v>
          </cell>
          <cell r="H142">
            <v>180330</v>
          </cell>
        </row>
        <row r="143">
          <cell r="A143" t="str">
            <v>241205</v>
          </cell>
          <cell r="B143" t="str">
            <v/>
          </cell>
          <cell r="C143" t="str">
            <v>4</v>
          </cell>
          <cell r="D143" t="str">
            <v>Vigencia Fiscal Corriente</v>
          </cell>
          <cell r="E143">
            <v>608081</v>
          </cell>
          <cell r="F143">
            <v>710623</v>
          </cell>
          <cell r="G143">
            <v>282872</v>
          </cell>
          <cell r="H143">
            <v>180330</v>
          </cell>
        </row>
        <row r="144">
          <cell r="A144" t="str">
            <v>24120505</v>
          </cell>
          <cell r="B144" t="str">
            <v/>
          </cell>
          <cell r="C144" t="str">
            <v>5</v>
          </cell>
          <cell r="D144" t="str">
            <v>ICA Causado</v>
          </cell>
          <cell r="E144">
            <v>2133568</v>
          </cell>
          <cell r="F144">
            <v>0</v>
          </cell>
          <cell r="G144">
            <v>282872</v>
          </cell>
          <cell r="H144">
            <v>2416440</v>
          </cell>
        </row>
        <row r="145">
          <cell r="A145" t="str">
            <v>2412050506</v>
          </cell>
          <cell r="B145" t="str">
            <v/>
          </cell>
          <cell r="C145" t="str">
            <v>6</v>
          </cell>
          <cell r="D145" t="str">
            <v>ICA Causado 0.69%</v>
          </cell>
          <cell r="E145">
            <v>2131154</v>
          </cell>
          <cell r="F145">
            <v>0</v>
          </cell>
          <cell r="G145">
            <v>282856</v>
          </cell>
          <cell r="H145">
            <v>2414010</v>
          </cell>
        </row>
        <row r="146">
          <cell r="A146" t="str">
            <v>2412050509</v>
          </cell>
          <cell r="B146" t="str">
            <v/>
          </cell>
          <cell r="C146" t="str">
            <v>6</v>
          </cell>
          <cell r="D146" t="str">
            <v>ICA Causado 0.966%</v>
          </cell>
          <cell r="E146">
            <v>2414</v>
          </cell>
          <cell r="F146">
            <v>0</v>
          </cell>
          <cell r="G146">
            <v>16</v>
          </cell>
          <cell r="H146">
            <v>2430</v>
          </cell>
        </row>
        <row r="147">
          <cell r="A147" t="str">
            <v>24120555</v>
          </cell>
          <cell r="B147" t="str">
            <v/>
          </cell>
          <cell r="C147" t="str">
            <v>5</v>
          </cell>
          <cell r="D147" t="str">
            <v>ICA Retenido por Terceros</v>
          </cell>
          <cell r="E147">
            <v>-406530</v>
          </cell>
          <cell r="F147">
            <v>102542</v>
          </cell>
          <cell r="G147">
            <v>0</v>
          </cell>
          <cell r="H147">
            <v>-509072</v>
          </cell>
        </row>
        <row r="148">
          <cell r="A148" t="str">
            <v>2412055506</v>
          </cell>
          <cell r="B148" t="str">
            <v/>
          </cell>
          <cell r="C148" t="str">
            <v>6</v>
          </cell>
          <cell r="D148" t="str">
            <v>ICA Retenido por Terceros 0.69%</v>
          </cell>
          <cell r="E148">
            <v>-406530</v>
          </cell>
          <cell r="F148">
            <v>54596</v>
          </cell>
          <cell r="G148">
            <v>0</v>
          </cell>
          <cell r="H148">
            <v>-461126</v>
          </cell>
        </row>
        <row r="149">
          <cell r="A149" t="str">
            <v>2412055509</v>
          </cell>
          <cell r="B149" t="str">
            <v/>
          </cell>
          <cell r="C149" t="str">
            <v>6</v>
          </cell>
          <cell r="D149" t="str">
            <v>ICA Retenido por Terceros 0.966%</v>
          </cell>
          <cell r="E149">
            <v>0</v>
          </cell>
          <cell r="F149">
            <v>47946</v>
          </cell>
          <cell r="G149">
            <v>0</v>
          </cell>
          <cell r="H149">
            <v>-47946</v>
          </cell>
        </row>
        <row r="150">
          <cell r="A150" t="str">
            <v>24120595</v>
          </cell>
          <cell r="B150" t="str">
            <v/>
          </cell>
          <cell r="C150" t="str">
            <v>5</v>
          </cell>
          <cell r="D150" t="str">
            <v>ICA Pagado</v>
          </cell>
          <cell r="E150">
            <v>-1118957</v>
          </cell>
          <cell r="F150">
            <v>608081</v>
          </cell>
          <cell r="G150">
            <v>0</v>
          </cell>
          <cell r="H150">
            <v>-1727038</v>
          </cell>
        </row>
        <row r="151">
          <cell r="A151" t="str">
            <v>25</v>
          </cell>
          <cell r="B151" t="str">
            <v/>
          </cell>
          <cell r="C151" t="str">
            <v>2</v>
          </cell>
          <cell r="D151" t="str">
            <v>Obligaciones Laborales</v>
          </cell>
          <cell r="E151">
            <v>270083</v>
          </cell>
          <cell r="F151">
            <v>15539100</v>
          </cell>
          <cell r="G151">
            <v>15539100</v>
          </cell>
          <cell r="H151">
            <v>270083</v>
          </cell>
        </row>
        <row r="152">
          <cell r="A152" t="str">
            <v>2505</v>
          </cell>
          <cell r="B152" t="str">
            <v/>
          </cell>
          <cell r="C152" t="str">
            <v>3</v>
          </cell>
          <cell r="D152" t="str">
            <v>Salarios Por Pagar</v>
          </cell>
          <cell r="E152">
            <v>0</v>
          </cell>
          <cell r="F152">
            <v>15539100</v>
          </cell>
          <cell r="G152">
            <v>15539100</v>
          </cell>
          <cell r="H152">
            <v>0</v>
          </cell>
        </row>
        <row r="153">
          <cell r="A153" t="str">
            <v>250505</v>
          </cell>
          <cell r="B153" t="str">
            <v/>
          </cell>
          <cell r="C153" t="str">
            <v>4</v>
          </cell>
          <cell r="D153" t="str">
            <v>Salarios por Pagar</v>
          </cell>
          <cell r="E153">
            <v>0</v>
          </cell>
          <cell r="F153">
            <v>15539100</v>
          </cell>
          <cell r="G153">
            <v>15539100</v>
          </cell>
          <cell r="H153">
            <v>0</v>
          </cell>
        </row>
        <row r="154">
          <cell r="A154" t="str">
            <v>2525</v>
          </cell>
          <cell r="B154" t="str">
            <v/>
          </cell>
          <cell r="C154" t="str">
            <v>3</v>
          </cell>
          <cell r="D154" t="str">
            <v>Vacaciones Consolidadas</v>
          </cell>
          <cell r="E154">
            <v>270083</v>
          </cell>
          <cell r="F154">
            <v>0</v>
          </cell>
          <cell r="G154">
            <v>0</v>
          </cell>
          <cell r="H154">
            <v>270083</v>
          </cell>
        </row>
        <row r="155">
          <cell r="A155" t="str">
            <v>252505</v>
          </cell>
          <cell r="B155" t="str">
            <v/>
          </cell>
          <cell r="C155" t="str">
            <v>4</v>
          </cell>
          <cell r="D155" t="str">
            <v>Vacaciones Consolidadas</v>
          </cell>
          <cell r="E155">
            <v>270083</v>
          </cell>
          <cell r="F155">
            <v>0</v>
          </cell>
          <cell r="G155">
            <v>0</v>
          </cell>
          <cell r="H155">
            <v>270083</v>
          </cell>
        </row>
        <row r="156">
          <cell r="A156" t="str">
            <v>26</v>
          </cell>
          <cell r="B156" t="str">
            <v/>
          </cell>
          <cell r="C156" t="str">
            <v>2</v>
          </cell>
          <cell r="D156" t="str">
            <v>Pasivos Estimados y Provisiones</v>
          </cell>
          <cell r="E156">
            <v>51195240</v>
          </cell>
          <cell r="F156">
            <v>1331397</v>
          </cell>
          <cell r="G156">
            <v>1368583</v>
          </cell>
          <cell r="H156">
            <v>51232426</v>
          </cell>
        </row>
        <row r="157">
          <cell r="A157" t="str">
            <v>2610</v>
          </cell>
          <cell r="B157" t="str">
            <v/>
          </cell>
          <cell r="C157" t="str">
            <v>3</v>
          </cell>
          <cell r="D157" t="str">
            <v>Para Obligaciones Laborales</v>
          </cell>
          <cell r="E157">
            <v>4424840</v>
          </cell>
          <cell r="F157">
            <v>0</v>
          </cell>
          <cell r="G157">
            <v>1368583</v>
          </cell>
          <cell r="H157">
            <v>5793423</v>
          </cell>
        </row>
        <row r="158">
          <cell r="A158" t="str">
            <v>261005</v>
          </cell>
          <cell r="B158" t="str">
            <v/>
          </cell>
          <cell r="C158" t="str">
            <v>4</v>
          </cell>
          <cell r="D158" t="str">
            <v>Cesantías</v>
          </cell>
          <cell r="E158">
            <v>459186</v>
          </cell>
          <cell r="F158">
            <v>0</v>
          </cell>
          <cell r="G158">
            <v>114808</v>
          </cell>
          <cell r="H158">
            <v>573994</v>
          </cell>
        </row>
        <row r="159">
          <cell r="A159" t="str">
            <v>26100505</v>
          </cell>
          <cell r="B159" t="str">
            <v/>
          </cell>
          <cell r="C159" t="str">
            <v>5</v>
          </cell>
          <cell r="D159" t="str">
            <v>Cesantías - Provisión</v>
          </cell>
          <cell r="E159">
            <v>459186</v>
          </cell>
          <cell r="F159">
            <v>0</v>
          </cell>
          <cell r="G159">
            <v>114808</v>
          </cell>
          <cell r="H159">
            <v>573994</v>
          </cell>
        </row>
        <row r="160">
          <cell r="A160" t="str">
            <v>261010</v>
          </cell>
          <cell r="B160" t="str">
            <v/>
          </cell>
          <cell r="C160" t="str">
            <v>4</v>
          </cell>
          <cell r="D160" t="str">
            <v>Intereses Sobre Cesantías</v>
          </cell>
          <cell r="E160">
            <v>55108</v>
          </cell>
          <cell r="F160">
            <v>0</v>
          </cell>
          <cell r="G160">
            <v>13777</v>
          </cell>
          <cell r="H160">
            <v>68885</v>
          </cell>
        </row>
        <row r="161">
          <cell r="A161" t="str">
            <v>26101005</v>
          </cell>
          <cell r="B161" t="str">
            <v/>
          </cell>
          <cell r="C161" t="str">
            <v>5</v>
          </cell>
          <cell r="D161" t="str">
            <v>Intereses Sobre Cesantías - Provisión</v>
          </cell>
          <cell r="E161">
            <v>55108</v>
          </cell>
          <cell r="F161">
            <v>0</v>
          </cell>
          <cell r="G161">
            <v>13777</v>
          </cell>
          <cell r="H161">
            <v>68885</v>
          </cell>
        </row>
        <row r="162">
          <cell r="A162" t="str">
            <v>261015</v>
          </cell>
          <cell r="B162" t="str">
            <v/>
          </cell>
          <cell r="C162" t="str">
            <v>4</v>
          </cell>
          <cell r="D162" t="str">
            <v>Vacaciones</v>
          </cell>
          <cell r="E162">
            <v>3451360</v>
          </cell>
          <cell r="F162">
            <v>0</v>
          </cell>
          <cell r="G162">
            <v>1125190</v>
          </cell>
          <cell r="H162">
            <v>4576550</v>
          </cell>
        </row>
        <row r="163">
          <cell r="A163" t="str">
            <v>26101505</v>
          </cell>
          <cell r="B163" t="str">
            <v/>
          </cell>
          <cell r="C163" t="str">
            <v>5</v>
          </cell>
          <cell r="D163" t="str">
            <v>Vacaciones - Provisión</v>
          </cell>
          <cell r="E163">
            <v>3451360</v>
          </cell>
          <cell r="F163">
            <v>0</v>
          </cell>
          <cell r="G163">
            <v>1125190</v>
          </cell>
          <cell r="H163">
            <v>4576550</v>
          </cell>
        </row>
        <row r="164">
          <cell r="A164" t="str">
            <v>261020</v>
          </cell>
          <cell r="B164" t="str">
            <v/>
          </cell>
          <cell r="C164" t="str">
            <v>4</v>
          </cell>
          <cell r="D164" t="str">
            <v>Prima De Servicios</v>
          </cell>
          <cell r="E164">
            <v>459186</v>
          </cell>
          <cell r="F164">
            <v>0</v>
          </cell>
          <cell r="G164">
            <v>114808</v>
          </cell>
          <cell r="H164">
            <v>573994</v>
          </cell>
        </row>
        <row r="165">
          <cell r="A165" t="str">
            <v>26102005</v>
          </cell>
          <cell r="B165" t="str">
            <v/>
          </cell>
          <cell r="C165" t="str">
            <v>5</v>
          </cell>
          <cell r="D165" t="str">
            <v>Prima De Servicios - Provisión</v>
          </cell>
          <cell r="E165">
            <v>459186</v>
          </cell>
          <cell r="F165">
            <v>0</v>
          </cell>
          <cell r="G165">
            <v>114808</v>
          </cell>
          <cell r="H165">
            <v>573994</v>
          </cell>
        </row>
        <row r="166">
          <cell r="A166" t="str">
            <v>2615</v>
          </cell>
          <cell r="B166" t="str">
            <v/>
          </cell>
          <cell r="C166" t="str">
            <v>3</v>
          </cell>
          <cell r="D166" t="str">
            <v>Para Obligaciones Fiscales</v>
          </cell>
          <cell r="E166">
            <v>46770400</v>
          </cell>
          <cell r="F166">
            <v>1331397</v>
          </cell>
          <cell r="G166">
            <v>0</v>
          </cell>
          <cell r="H166">
            <v>45439003</v>
          </cell>
        </row>
        <row r="167">
          <cell r="A167" t="str">
            <v>261505</v>
          </cell>
          <cell r="B167" t="str">
            <v/>
          </cell>
          <cell r="C167" t="str">
            <v>4</v>
          </cell>
          <cell r="D167" t="str">
            <v>De Renta y Complementarios</v>
          </cell>
          <cell r="E167">
            <v>34390000</v>
          </cell>
          <cell r="F167">
            <v>979000</v>
          </cell>
          <cell r="G167">
            <v>0</v>
          </cell>
          <cell r="H167">
            <v>33411000</v>
          </cell>
        </row>
        <row r="168">
          <cell r="A168" t="str">
            <v>261507</v>
          </cell>
          <cell r="B168" t="str">
            <v/>
          </cell>
          <cell r="C168" t="str">
            <v>4</v>
          </cell>
          <cell r="D168" t="str">
            <v>De Equidad - CREE</v>
          </cell>
          <cell r="E168">
            <v>12380400</v>
          </cell>
          <cell r="F168">
            <v>352397</v>
          </cell>
          <cell r="G168">
            <v>0</v>
          </cell>
          <cell r="H168">
            <v>12028003</v>
          </cell>
        </row>
        <row r="169">
          <cell r="A169" t="str">
            <v>3</v>
          </cell>
          <cell r="B169" t="str">
            <v/>
          </cell>
          <cell r="C169" t="str">
            <v>1</v>
          </cell>
          <cell r="D169" t="str">
            <v>Patrimonio</v>
          </cell>
          <cell r="E169">
            <v>50702278</v>
          </cell>
          <cell r="F169">
            <v>0</v>
          </cell>
          <cell r="G169">
            <v>0</v>
          </cell>
          <cell r="H169">
            <v>50702278</v>
          </cell>
        </row>
        <row r="170">
          <cell r="A170" t="str">
            <v>31</v>
          </cell>
          <cell r="B170" t="str">
            <v/>
          </cell>
          <cell r="C170" t="str">
            <v>2</v>
          </cell>
          <cell r="D170" t="str">
            <v>Capital Social</v>
          </cell>
          <cell r="E170">
            <v>1000000</v>
          </cell>
          <cell r="F170">
            <v>0</v>
          </cell>
          <cell r="G170">
            <v>0</v>
          </cell>
          <cell r="H170">
            <v>1000000</v>
          </cell>
        </row>
        <row r="171">
          <cell r="A171" t="str">
            <v>3115</v>
          </cell>
          <cell r="B171" t="str">
            <v/>
          </cell>
          <cell r="C171" t="str">
            <v>3</v>
          </cell>
          <cell r="D171" t="str">
            <v>Aportes Sociales</v>
          </cell>
          <cell r="E171">
            <v>1000000</v>
          </cell>
          <cell r="F171">
            <v>0</v>
          </cell>
          <cell r="G171">
            <v>0</v>
          </cell>
          <cell r="H171">
            <v>1000000</v>
          </cell>
        </row>
        <row r="172">
          <cell r="A172" t="str">
            <v>311505</v>
          </cell>
          <cell r="B172" t="str">
            <v/>
          </cell>
          <cell r="C172" t="str">
            <v>4</v>
          </cell>
          <cell r="D172" t="str">
            <v>Cuotas o Partes De Interes Social</v>
          </cell>
          <cell r="E172">
            <v>1000000</v>
          </cell>
          <cell r="F172">
            <v>0</v>
          </cell>
          <cell r="G172">
            <v>0</v>
          </cell>
          <cell r="H172">
            <v>1000000</v>
          </cell>
        </row>
        <row r="173">
          <cell r="A173" t="str">
            <v>33</v>
          </cell>
          <cell r="B173" t="str">
            <v/>
          </cell>
          <cell r="C173" t="str">
            <v>2</v>
          </cell>
          <cell r="D173" t="str">
            <v>Reservas</v>
          </cell>
          <cell r="E173">
            <v>500000</v>
          </cell>
          <cell r="F173">
            <v>0</v>
          </cell>
          <cell r="G173">
            <v>0</v>
          </cell>
          <cell r="H173">
            <v>500000</v>
          </cell>
        </row>
        <row r="174">
          <cell r="A174" t="str">
            <v>3305</v>
          </cell>
          <cell r="B174" t="str">
            <v/>
          </cell>
          <cell r="C174" t="str">
            <v>3</v>
          </cell>
          <cell r="D174" t="str">
            <v>Reservas Obligatorias</v>
          </cell>
          <cell r="E174">
            <v>500000</v>
          </cell>
          <cell r="F174">
            <v>0</v>
          </cell>
          <cell r="G174">
            <v>0</v>
          </cell>
          <cell r="H174">
            <v>500000</v>
          </cell>
        </row>
        <row r="175">
          <cell r="A175" t="str">
            <v>330505</v>
          </cell>
          <cell r="B175" t="str">
            <v/>
          </cell>
          <cell r="C175" t="str">
            <v>4</v>
          </cell>
          <cell r="D175" t="str">
            <v>Reserva Legal</v>
          </cell>
          <cell r="E175">
            <v>500000</v>
          </cell>
          <cell r="F175">
            <v>0</v>
          </cell>
          <cell r="G175">
            <v>0</v>
          </cell>
          <cell r="H175">
            <v>500000</v>
          </cell>
        </row>
        <row r="176">
          <cell r="A176" t="str">
            <v>33050505</v>
          </cell>
          <cell r="B176" t="str">
            <v/>
          </cell>
          <cell r="C176" t="str">
            <v>5</v>
          </cell>
          <cell r="D176" t="str">
            <v>Reserva Legal</v>
          </cell>
          <cell r="E176">
            <v>500000</v>
          </cell>
          <cell r="F176">
            <v>0</v>
          </cell>
          <cell r="G176">
            <v>0</v>
          </cell>
          <cell r="H176">
            <v>500000</v>
          </cell>
        </row>
        <row r="177">
          <cell r="A177" t="str">
            <v>37</v>
          </cell>
          <cell r="B177" t="str">
            <v/>
          </cell>
          <cell r="C177" t="str">
            <v>2</v>
          </cell>
          <cell r="D177" t="str">
            <v>Resultados De Ejercicios Anteriores</v>
          </cell>
          <cell r="E177">
            <v>49202278</v>
          </cell>
          <cell r="F177">
            <v>0</v>
          </cell>
          <cell r="G177">
            <v>0</v>
          </cell>
          <cell r="H177">
            <v>49202278</v>
          </cell>
        </row>
        <row r="178">
          <cell r="A178" t="str">
            <v>3705</v>
          </cell>
          <cell r="B178" t="str">
            <v/>
          </cell>
          <cell r="C178" t="str">
            <v>3</v>
          </cell>
          <cell r="D178" t="str">
            <v>Utilidades Acumuladas</v>
          </cell>
          <cell r="E178">
            <v>49202278</v>
          </cell>
          <cell r="F178">
            <v>0</v>
          </cell>
          <cell r="G178">
            <v>0</v>
          </cell>
          <cell r="H178">
            <v>49202278</v>
          </cell>
        </row>
        <row r="179">
          <cell r="A179" t="str">
            <v>370505</v>
          </cell>
          <cell r="B179" t="str">
            <v/>
          </cell>
          <cell r="C179" t="str">
            <v>4</v>
          </cell>
          <cell r="D179" t="str">
            <v>Utilidades Acumuladas</v>
          </cell>
          <cell r="E179">
            <v>49202278</v>
          </cell>
          <cell r="F179">
            <v>0</v>
          </cell>
          <cell r="G179">
            <v>0</v>
          </cell>
          <cell r="H179">
            <v>49202278</v>
          </cell>
        </row>
        <row r="180">
          <cell r="A180" t="str">
            <v>4</v>
          </cell>
          <cell r="B180" t="str">
            <v/>
          </cell>
          <cell r="C180" t="str">
            <v>1</v>
          </cell>
          <cell r="D180" t="str">
            <v>Ingresos</v>
          </cell>
          <cell r="E180">
            <v>309114274</v>
          </cell>
          <cell r="F180">
            <v>0</v>
          </cell>
          <cell r="G180">
            <v>41047338</v>
          </cell>
          <cell r="H180">
            <v>350161612</v>
          </cell>
        </row>
        <row r="181">
          <cell r="A181" t="str">
            <v>41</v>
          </cell>
          <cell r="B181" t="str">
            <v/>
          </cell>
          <cell r="C181" t="str">
            <v>2</v>
          </cell>
          <cell r="D181" t="str">
            <v>Ingresos Operacionales</v>
          </cell>
          <cell r="E181">
            <v>308862896</v>
          </cell>
          <cell r="F181">
            <v>0</v>
          </cell>
          <cell r="G181">
            <v>40993562</v>
          </cell>
          <cell r="H181">
            <v>349856458</v>
          </cell>
        </row>
        <row r="182">
          <cell r="A182" t="str">
            <v>4170</v>
          </cell>
          <cell r="B182" t="str">
            <v/>
          </cell>
          <cell r="C182" t="str">
            <v>3</v>
          </cell>
          <cell r="D182" t="str">
            <v>Otras Activ.De Serv.Comunit.Sociales y Personale</v>
          </cell>
          <cell r="E182">
            <v>308862896</v>
          </cell>
          <cell r="F182">
            <v>0</v>
          </cell>
          <cell r="G182">
            <v>40993562</v>
          </cell>
          <cell r="H182">
            <v>349856458</v>
          </cell>
        </row>
        <row r="183">
          <cell r="A183" t="str">
            <v>417095</v>
          </cell>
          <cell r="B183" t="str">
            <v/>
          </cell>
          <cell r="C183" t="str">
            <v>4</v>
          </cell>
          <cell r="D183" t="str">
            <v>Actividades Conexas</v>
          </cell>
          <cell r="E183">
            <v>308862896</v>
          </cell>
          <cell r="F183">
            <v>0</v>
          </cell>
          <cell r="G183">
            <v>40993562</v>
          </cell>
          <cell r="H183">
            <v>349856458</v>
          </cell>
        </row>
        <row r="184">
          <cell r="A184" t="str">
            <v>41709505</v>
          </cell>
          <cell r="B184" t="str">
            <v/>
          </cell>
          <cell r="C184" t="str">
            <v>5</v>
          </cell>
          <cell r="D184" t="str">
            <v>Honorarios Nacionales</v>
          </cell>
          <cell r="E184">
            <v>151029215</v>
          </cell>
          <cell r="F184">
            <v>0</v>
          </cell>
          <cell r="G184">
            <v>15069834</v>
          </cell>
          <cell r="H184">
            <v>166099049</v>
          </cell>
        </row>
        <row r="185">
          <cell r="A185" t="str">
            <v>41709506</v>
          </cell>
          <cell r="B185" t="str">
            <v/>
          </cell>
          <cell r="C185" t="str">
            <v>5</v>
          </cell>
          <cell r="D185" t="str">
            <v>Honorarios Exterior</v>
          </cell>
          <cell r="E185">
            <v>157833681</v>
          </cell>
          <cell r="F185">
            <v>0</v>
          </cell>
          <cell r="G185">
            <v>25923728</v>
          </cell>
          <cell r="H185">
            <v>183757409</v>
          </cell>
        </row>
        <row r="186">
          <cell r="A186" t="str">
            <v>42</v>
          </cell>
          <cell r="B186" t="str">
            <v/>
          </cell>
          <cell r="C186" t="str">
            <v>2</v>
          </cell>
          <cell r="D186" t="str">
            <v>No Operacionales</v>
          </cell>
          <cell r="E186">
            <v>251378</v>
          </cell>
          <cell r="F186">
            <v>0</v>
          </cell>
          <cell r="G186">
            <v>53776</v>
          </cell>
          <cell r="H186">
            <v>305154</v>
          </cell>
        </row>
        <row r="187">
          <cell r="A187" t="str">
            <v>4210</v>
          </cell>
          <cell r="B187" t="str">
            <v/>
          </cell>
          <cell r="C187" t="str">
            <v>3</v>
          </cell>
          <cell r="D187" t="str">
            <v>Financieros</v>
          </cell>
          <cell r="E187">
            <v>9200</v>
          </cell>
          <cell r="F187">
            <v>0</v>
          </cell>
          <cell r="G187">
            <v>488</v>
          </cell>
          <cell r="H187">
            <v>9688</v>
          </cell>
        </row>
        <row r="188">
          <cell r="A188" t="str">
            <v>421005</v>
          </cell>
          <cell r="B188" t="str">
            <v/>
          </cell>
          <cell r="C188" t="str">
            <v>4</v>
          </cell>
          <cell r="D188" t="str">
            <v>Intereses</v>
          </cell>
          <cell r="E188">
            <v>6797</v>
          </cell>
          <cell r="F188">
            <v>0</v>
          </cell>
          <cell r="G188">
            <v>488</v>
          </cell>
          <cell r="H188">
            <v>7285</v>
          </cell>
        </row>
        <row r="189">
          <cell r="A189" t="str">
            <v>421020</v>
          </cell>
          <cell r="B189" t="str">
            <v/>
          </cell>
          <cell r="C189" t="str">
            <v>4</v>
          </cell>
          <cell r="D189" t="str">
            <v>Diferencia En Cambio</v>
          </cell>
          <cell r="E189">
            <v>2403</v>
          </cell>
          <cell r="F189">
            <v>0</v>
          </cell>
          <cell r="G189">
            <v>0</v>
          </cell>
          <cell r="H189">
            <v>2403</v>
          </cell>
        </row>
        <row r="190">
          <cell r="A190" t="str">
            <v>42102005</v>
          </cell>
          <cell r="B190" t="str">
            <v/>
          </cell>
          <cell r="C190" t="str">
            <v>5</v>
          </cell>
          <cell r="D190" t="str">
            <v>Diferencia en Cambio - Causada</v>
          </cell>
          <cell r="E190">
            <v>2403</v>
          </cell>
          <cell r="F190">
            <v>0</v>
          </cell>
          <cell r="G190">
            <v>0</v>
          </cell>
          <cell r="H190">
            <v>2403</v>
          </cell>
        </row>
        <row r="191">
          <cell r="A191" t="str">
            <v>4250</v>
          </cell>
          <cell r="B191" t="str">
            <v/>
          </cell>
          <cell r="C191" t="str">
            <v>3</v>
          </cell>
          <cell r="D191" t="str">
            <v>Recuperaciones</v>
          </cell>
          <cell r="E191">
            <v>238922</v>
          </cell>
          <cell r="F191">
            <v>0</v>
          </cell>
          <cell r="G191">
            <v>52149</v>
          </cell>
          <cell r="H191">
            <v>291071</v>
          </cell>
        </row>
        <row r="192">
          <cell r="A192" t="str">
            <v>425050</v>
          </cell>
          <cell r="B192" t="str">
            <v/>
          </cell>
          <cell r="C192" t="str">
            <v>4</v>
          </cell>
          <cell r="D192" t="str">
            <v>Recuperacion de otros costos y gastos</v>
          </cell>
          <cell r="E192">
            <v>238922</v>
          </cell>
          <cell r="F192">
            <v>0</v>
          </cell>
          <cell r="G192">
            <v>52149</v>
          </cell>
          <cell r="H192">
            <v>291071</v>
          </cell>
        </row>
        <row r="193">
          <cell r="A193" t="str">
            <v>4295</v>
          </cell>
          <cell r="B193" t="str">
            <v/>
          </cell>
          <cell r="C193" t="str">
            <v>3</v>
          </cell>
          <cell r="D193" t="str">
            <v>Diversos</v>
          </cell>
          <cell r="E193">
            <v>3256</v>
          </cell>
          <cell r="F193">
            <v>0</v>
          </cell>
          <cell r="G193">
            <v>1139</v>
          </cell>
          <cell r="H193">
            <v>4395</v>
          </cell>
        </row>
        <row r="194">
          <cell r="A194" t="str">
            <v>429581</v>
          </cell>
          <cell r="B194" t="str">
            <v/>
          </cell>
          <cell r="C194" t="str">
            <v>4</v>
          </cell>
          <cell r="D194" t="str">
            <v>Ajustes cuantías menores</v>
          </cell>
          <cell r="E194">
            <v>3256</v>
          </cell>
          <cell r="F194">
            <v>0</v>
          </cell>
          <cell r="G194">
            <v>1139</v>
          </cell>
          <cell r="H194">
            <v>4395</v>
          </cell>
        </row>
        <row r="195">
          <cell r="A195" t="str">
            <v>5</v>
          </cell>
          <cell r="B195" t="str">
            <v/>
          </cell>
          <cell r="C195" t="str">
            <v>1</v>
          </cell>
          <cell r="D195" t="str">
            <v>Gastos</v>
          </cell>
          <cell r="E195">
            <v>225980479</v>
          </cell>
          <cell r="F195">
            <v>45446030</v>
          </cell>
          <cell r="G195">
            <v>1370197</v>
          </cell>
          <cell r="H195">
            <v>270056312</v>
          </cell>
        </row>
        <row r="196">
          <cell r="A196" t="str">
            <v>51</v>
          </cell>
          <cell r="B196" t="str">
            <v/>
          </cell>
          <cell r="C196" t="str">
            <v>2</v>
          </cell>
          <cell r="D196" t="str">
            <v>Gastos Operacionales de Administración</v>
          </cell>
          <cell r="E196">
            <v>171799907</v>
          </cell>
          <cell r="F196">
            <v>45238399</v>
          </cell>
          <cell r="G196">
            <v>38800</v>
          </cell>
          <cell r="H196">
            <v>216999506</v>
          </cell>
        </row>
        <row r="197">
          <cell r="A197" t="str">
            <v>5105</v>
          </cell>
          <cell r="B197" t="str">
            <v/>
          </cell>
          <cell r="C197" t="str">
            <v>3</v>
          </cell>
          <cell r="D197" t="str">
            <v>Gastos De Personal</v>
          </cell>
          <cell r="E197">
            <v>76990010</v>
          </cell>
          <cell r="F197">
            <v>25228083</v>
          </cell>
          <cell r="G197">
            <v>38800</v>
          </cell>
          <cell r="H197">
            <v>102179293</v>
          </cell>
        </row>
        <row r="198">
          <cell r="A198" t="str">
            <v>510503</v>
          </cell>
          <cell r="B198" t="str">
            <v/>
          </cell>
          <cell r="C198" t="str">
            <v>4</v>
          </cell>
          <cell r="D198" t="str">
            <v>Salario Integral</v>
          </cell>
          <cell r="E198">
            <v>54000000</v>
          </cell>
          <cell r="F198">
            <v>18000000</v>
          </cell>
          <cell r="G198">
            <v>0</v>
          </cell>
          <cell r="H198">
            <v>72000000</v>
          </cell>
        </row>
        <row r="199">
          <cell r="A199" t="str">
            <v>510506</v>
          </cell>
          <cell r="B199" t="str">
            <v/>
          </cell>
          <cell r="C199" t="str">
            <v>4</v>
          </cell>
          <cell r="D199" t="str">
            <v>Sueldos</v>
          </cell>
          <cell r="E199">
            <v>5200000</v>
          </cell>
          <cell r="F199">
            <v>1300000</v>
          </cell>
          <cell r="G199">
            <v>0</v>
          </cell>
          <cell r="H199">
            <v>6500000</v>
          </cell>
        </row>
        <row r="200">
          <cell r="A200" t="str">
            <v>510527</v>
          </cell>
          <cell r="B200" t="str">
            <v/>
          </cell>
          <cell r="C200" t="str">
            <v>4</v>
          </cell>
          <cell r="D200" t="str">
            <v>Auxilio De Transporte</v>
          </cell>
          <cell r="E200">
            <v>266770</v>
          </cell>
          <cell r="F200">
            <v>77700</v>
          </cell>
          <cell r="G200">
            <v>0</v>
          </cell>
          <cell r="H200">
            <v>344470</v>
          </cell>
        </row>
        <row r="201">
          <cell r="A201" t="str">
            <v>510530</v>
          </cell>
          <cell r="B201" t="str">
            <v/>
          </cell>
          <cell r="C201" t="str">
            <v>4</v>
          </cell>
          <cell r="D201" t="str">
            <v>Cesantías</v>
          </cell>
          <cell r="E201">
            <v>459186</v>
          </cell>
          <cell r="F201">
            <v>114808</v>
          </cell>
          <cell r="G201">
            <v>0</v>
          </cell>
          <cell r="H201">
            <v>573994</v>
          </cell>
        </row>
        <row r="202">
          <cell r="A202" t="str">
            <v>510533</v>
          </cell>
          <cell r="B202" t="str">
            <v/>
          </cell>
          <cell r="C202" t="str">
            <v>4</v>
          </cell>
          <cell r="D202" t="str">
            <v>Intereses Sobre Cesantías</v>
          </cell>
          <cell r="E202">
            <v>55108</v>
          </cell>
          <cell r="F202">
            <v>13777</v>
          </cell>
          <cell r="G202">
            <v>0</v>
          </cell>
          <cell r="H202">
            <v>68885</v>
          </cell>
        </row>
        <row r="203">
          <cell r="A203" t="str">
            <v>510536</v>
          </cell>
          <cell r="B203" t="str">
            <v/>
          </cell>
          <cell r="C203" t="str">
            <v>4</v>
          </cell>
          <cell r="D203" t="str">
            <v>Prima De Servicios</v>
          </cell>
          <cell r="E203">
            <v>459186</v>
          </cell>
          <cell r="F203">
            <v>114808</v>
          </cell>
          <cell r="G203">
            <v>0</v>
          </cell>
          <cell r="H203">
            <v>573994</v>
          </cell>
        </row>
        <row r="204">
          <cell r="A204" t="str">
            <v>510539</v>
          </cell>
          <cell r="B204" t="str">
            <v/>
          </cell>
          <cell r="C204" t="str">
            <v>4</v>
          </cell>
          <cell r="D204" t="str">
            <v>Vacaciones</v>
          </cell>
          <cell r="E204">
            <v>3451360</v>
          </cell>
          <cell r="F204">
            <v>1125190</v>
          </cell>
          <cell r="G204">
            <v>0</v>
          </cell>
          <cell r="H204">
            <v>4576550</v>
          </cell>
        </row>
        <row r="205">
          <cell r="A205" t="str">
            <v>510545</v>
          </cell>
          <cell r="B205" t="str">
            <v/>
          </cell>
          <cell r="C205" t="str">
            <v>4</v>
          </cell>
          <cell r="D205" t="str">
            <v>Auxilios</v>
          </cell>
          <cell r="E205">
            <v>890800</v>
          </cell>
          <cell r="F205">
            <v>484200</v>
          </cell>
          <cell r="G205">
            <v>38800</v>
          </cell>
          <cell r="H205">
            <v>1336200</v>
          </cell>
        </row>
        <row r="206">
          <cell r="A206" t="str">
            <v>51054515</v>
          </cell>
          <cell r="B206" t="str">
            <v/>
          </cell>
          <cell r="C206" t="str">
            <v>5</v>
          </cell>
          <cell r="D206" t="str">
            <v>Auxilios Médicos</v>
          </cell>
          <cell r="E206">
            <v>890800</v>
          </cell>
          <cell r="F206">
            <v>484200</v>
          </cell>
          <cell r="G206">
            <v>38800</v>
          </cell>
          <cell r="H206">
            <v>1336200</v>
          </cell>
        </row>
        <row r="207">
          <cell r="A207" t="str">
            <v>510568</v>
          </cell>
          <cell r="B207" t="str">
            <v/>
          </cell>
          <cell r="C207" t="str">
            <v>4</v>
          </cell>
          <cell r="D207" t="str">
            <v>Aportes a ARP</v>
          </cell>
          <cell r="E207">
            <v>224600</v>
          </cell>
          <cell r="F207">
            <v>72600</v>
          </cell>
          <cell r="G207">
            <v>0</v>
          </cell>
          <cell r="H207">
            <v>297200</v>
          </cell>
        </row>
        <row r="208">
          <cell r="A208" t="str">
            <v>510569</v>
          </cell>
          <cell r="B208" t="str">
            <v/>
          </cell>
          <cell r="C208" t="str">
            <v>4</v>
          </cell>
          <cell r="D208" t="str">
            <v>Aportes a EPS</v>
          </cell>
          <cell r="E208">
            <v>3213000</v>
          </cell>
          <cell r="F208">
            <v>1071000</v>
          </cell>
          <cell r="G208">
            <v>0</v>
          </cell>
          <cell r="H208">
            <v>4284000</v>
          </cell>
        </row>
        <row r="209">
          <cell r="A209" t="str">
            <v>510570</v>
          </cell>
          <cell r="B209" t="str">
            <v/>
          </cell>
          <cell r="C209" t="str">
            <v>4</v>
          </cell>
          <cell r="D209" t="str">
            <v>Aportes a Fondo De Pensiones y/o Cesantías</v>
          </cell>
          <cell r="E209">
            <v>5160000</v>
          </cell>
          <cell r="F209">
            <v>1668000</v>
          </cell>
          <cell r="G209">
            <v>0</v>
          </cell>
          <cell r="H209">
            <v>6828000</v>
          </cell>
        </row>
        <row r="210">
          <cell r="A210" t="str">
            <v>510572</v>
          </cell>
          <cell r="B210" t="str">
            <v/>
          </cell>
          <cell r="C210" t="str">
            <v>4</v>
          </cell>
          <cell r="D210" t="str">
            <v>Aportes Cajas De Compensación Familiar</v>
          </cell>
          <cell r="E210">
            <v>1720000</v>
          </cell>
          <cell r="F210">
            <v>556000</v>
          </cell>
          <cell r="G210">
            <v>0</v>
          </cell>
          <cell r="H210">
            <v>2276000</v>
          </cell>
        </row>
        <row r="211">
          <cell r="A211" t="str">
            <v>510575</v>
          </cell>
          <cell r="B211" t="str">
            <v/>
          </cell>
          <cell r="C211" t="str">
            <v>4</v>
          </cell>
          <cell r="D211" t="str">
            <v>Aportes ICBF</v>
          </cell>
          <cell r="E211">
            <v>1134000</v>
          </cell>
          <cell r="F211">
            <v>378000</v>
          </cell>
          <cell r="G211">
            <v>0</v>
          </cell>
          <cell r="H211">
            <v>1512000</v>
          </cell>
        </row>
        <row r="212">
          <cell r="A212" t="str">
            <v>510578</v>
          </cell>
          <cell r="B212" t="str">
            <v/>
          </cell>
          <cell r="C212" t="str">
            <v>4</v>
          </cell>
          <cell r="D212" t="str">
            <v>SENA</v>
          </cell>
          <cell r="E212">
            <v>756000</v>
          </cell>
          <cell r="F212">
            <v>252000</v>
          </cell>
          <cell r="G212">
            <v>0</v>
          </cell>
          <cell r="H212">
            <v>1008000</v>
          </cell>
        </row>
        <row r="213">
          <cell r="A213" t="str">
            <v>5110</v>
          </cell>
          <cell r="B213" t="str">
            <v/>
          </cell>
          <cell r="C213" t="str">
            <v>3</v>
          </cell>
          <cell r="D213" t="str">
            <v>Honorarios</v>
          </cell>
          <cell r="E213">
            <v>69682441</v>
          </cell>
          <cell r="F213">
            <v>13084108</v>
          </cell>
          <cell r="G213">
            <v>0</v>
          </cell>
          <cell r="H213">
            <v>82766549</v>
          </cell>
        </row>
        <row r="214">
          <cell r="A214" t="str">
            <v>511025</v>
          </cell>
          <cell r="B214" t="str">
            <v/>
          </cell>
          <cell r="C214" t="str">
            <v>4</v>
          </cell>
          <cell r="D214" t="str">
            <v>Asesoría Jurídica</v>
          </cell>
          <cell r="E214">
            <v>65477441</v>
          </cell>
          <cell r="F214">
            <v>11264108</v>
          </cell>
          <cell r="G214">
            <v>0</v>
          </cell>
          <cell r="H214">
            <v>76741549</v>
          </cell>
        </row>
        <row r="215">
          <cell r="A215" t="str">
            <v>511035</v>
          </cell>
          <cell r="B215" t="str">
            <v/>
          </cell>
          <cell r="C215" t="str">
            <v>4</v>
          </cell>
          <cell r="D215" t="str">
            <v>Asesoría Técnica</v>
          </cell>
          <cell r="E215">
            <v>305000</v>
          </cell>
          <cell r="F215">
            <v>0</v>
          </cell>
          <cell r="G215">
            <v>0</v>
          </cell>
          <cell r="H215">
            <v>305000</v>
          </cell>
        </row>
        <row r="216">
          <cell r="A216" t="str">
            <v>511095</v>
          </cell>
          <cell r="B216" t="str">
            <v/>
          </cell>
          <cell r="C216" t="str">
            <v>4</v>
          </cell>
          <cell r="D216" t="str">
            <v>Otros</v>
          </cell>
          <cell r="E216">
            <v>3900000</v>
          </cell>
          <cell r="F216">
            <v>1820000</v>
          </cell>
          <cell r="G216">
            <v>0</v>
          </cell>
          <cell r="H216">
            <v>5720000</v>
          </cell>
        </row>
        <row r="217">
          <cell r="A217" t="str">
            <v>51109505</v>
          </cell>
          <cell r="B217" t="str">
            <v/>
          </cell>
          <cell r="C217" t="str">
            <v>5</v>
          </cell>
          <cell r="D217" t="str">
            <v>Asesoría Contable</v>
          </cell>
          <cell r="E217">
            <v>3900000</v>
          </cell>
          <cell r="F217">
            <v>1820000</v>
          </cell>
          <cell r="G217">
            <v>0</v>
          </cell>
          <cell r="H217">
            <v>5720000</v>
          </cell>
        </row>
        <row r="218">
          <cell r="A218" t="str">
            <v>5115</v>
          </cell>
          <cell r="B218" t="str">
            <v/>
          </cell>
          <cell r="C218" t="str">
            <v>3</v>
          </cell>
          <cell r="D218" t="str">
            <v>Impuestos</v>
          </cell>
          <cell r="E218">
            <v>3118154</v>
          </cell>
          <cell r="F218">
            <v>606048</v>
          </cell>
          <cell r="G218">
            <v>0</v>
          </cell>
          <cell r="H218">
            <v>3724202</v>
          </cell>
        </row>
        <row r="219">
          <cell r="A219" t="str">
            <v>511505</v>
          </cell>
          <cell r="B219" t="str">
            <v/>
          </cell>
          <cell r="C219" t="str">
            <v>4</v>
          </cell>
          <cell r="D219" t="str">
            <v>Industria y Comercio</v>
          </cell>
          <cell r="E219">
            <v>2133568</v>
          </cell>
          <cell r="F219">
            <v>282872</v>
          </cell>
          <cell r="G219">
            <v>0</v>
          </cell>
          <cell r="H219">
            <v>2416440</v>
          </cell>
        </row>
        <row r="220">
          <cell r="A220" t="str">
            <v>511520</v>
          </cell>
          <cell r="B220" t="str">
            <v/>
          </cell>
          <cell r="C220" t="str">
            <v>4</v>
          </cell>
          <cell r="D220" t="str">
            <v>Impuesto al Consumo</v>
          </cell>
          <cell r="E220">
            <v>8308</v>
          </cell>
          <cell r="F220">
            <v>160</v>
          </cell>
          <cell r="G220">
            <v>0</v>
          </cell>
          <cell r="H220">
            <v>8468</v>
          </cell>
        </row>
        <row r="221">
          <cell r="A221" t="str">
            <v>511595</v>
          </cell>
          <cell r="B221" t="str">
            <v/>
          </cell>
          <cell r="C221" t="str">
            <v>4</v>
          </cell>
          <cell r="D221" t="str">
            <v>Otros</v>
          </cell>
          <cell r="E221">
            <v>976278</v>
          </cell>
          <cell r="F221">
            <v>323016</v>
          </cell>
          <cell r="G221">
            <v>0</v>
          </cell>
          <cell r="H221">
            <v>1299294</v>
          </cell>
        </row>
        <row r="222">
          <cell r="A222" t="str">
            <v>51159505</v>
          </cell>
          <cell r="B222" t="str">
            <v/>
          </cell>
          <cell r="C222" t="str">
            <v>5</v>
          </cell>
          <cell r="D222" t="str">
            <v>Gravamen a Movimientos Financieros</v>
          </cell>
          <cell r="E222">
            <v>976278</v>
          </cell>
          <cell r="F222">
            <v>323016</v>
          </cell>
          <cell r="G222">
            <v>0</v>
          </cell>
          <cell r="H222">
            <v>1299294</v>
          </cell>
        </row>
        <row r="223">
          <cell r="A223" t="str">
            <v>5120</v>
          </cell>
          <cell r="B223" t="str">
            <v/>
          </cell>
          <cell r="C223" t="str">
            <v>3</v>
          </cell>
          <cell r="D223" t="str">
            <v>Arrendamientos</v>
          </cell>
          <cell r="E223">
            <v>12655616</v>
          </cell>
          <cell r="F223">
            <v>2985227</v>
          </cell>
          <cell r="G223">
            <v>0</v>
          </cell>
          <cell r="H223">
            <v>15640843</v>
          </cell>
        </row>
        <row r="224">
          <cell r="A224" t="str">
            <v>512010</v>
          </cell>
          <cell r="B224" t="str">
            <v/>
          </cell>
          <cell r="C224" t="str">
            <v>4</v>
          </cell>
          <cell r="D224" t="str">
            <v>Construcciones y Edificaciones</v>
          </cell>
          <cell r="E224">
            <v>10878116</v>
          </cell>
          <cell r="F224">
            <v>2985227</v>
          </cell>
          <cell r="G224">
            <v>0</v>
          </cell>
          <cell r="H224">
            <v>13863343</v>
          </cell>
        </row>
        <row r="225">
          <cell r="A225" t="str">
            <v>512040</v>
          </cell>
          <cell r="B225" t="str">
            <v/>
          </cell>
          <cell r="C225" t="str">
            <v>4</v>
          </cell>
          <cell r="D225" t="str">
            <v>Flota y Equipo De Transporte</v>
          </cell>
          <cell r="E225">
            <v>1777500</v>
          </cell>
          <cell r="F225">
            <v>0</v>
          </cell>
          <cell r="G225">
            <v>0</v>
          </cell>
          <cell r="H225">
            <v>1777500</v>
          </cell>
        </row>
        <row r="226">
          <cell r="A226" t="str">
            <v>5135</v>
          </cell>
          <cell r="B226" t="str">
            <v/>
          </cell>
          <cell r="C226" t="str">
            <v>3</v>
          </cell>
          <cell r="D226" t="str">
            <v>Servicios</v>
          </cell>
          <cell r="E226">
            <v>4201163</v>
          </cell>
          <cell r="F226">
            <v>977925</v>
          </cell>
          <cell r="G226">
            <v>0</v>
          </cell>
          <cell r="H226">
            <v>5179088</v>
          </cell>
        </row>
        <row r="227">
          <cell r="A227" t="str">
            <v>513525</v>
          </cell>
          <cell r="B227" t="str">
            <v/>
          </cell>
          <cell r="C227" t="str">
            <v>4</v>
          </cell>
          <cell r="D227" t="str">
            <v>Acueducto y Alcantarillado</v>
          </cell>
          <cell r="E227">
            <v>407900</v>
          </cell>
          <cell r="F227">
            <v>0</v>
          </cell>
          <cell r="G227">
            <v>0</v>
          </cell>
          <cell r="H227">
            <v>407900</v>
          </cell>
        </row>
        <row r="228">
          <cell r="A228" t="str">
            <v>513530</v>
          </cell>
          <cell r="B228" t="str">
            <v/>
          </cell>
          <cell r="C228" t="str">
            <v>4</v>
          </cell>
          <cell r="D228" t="str">
            <v>Energía Eléctrica</v>
          </cell>
          <cell r="E228">
            <v>187950</v>
          </cell>
          <cell r="F228">
            <v>50940</v>
          </cell>
          <cell r="G228">
            <v>0</v>
          </cell>
          <cell r="H228">
            <v>238890</v>
          </cell>
        </row>
        <row r="229">
          <cell r="A229" t="str">
            <v>513535</v>
          </cell>
          <cell r="B229" t="str">
            <v/>
          </cell>
          <cell r="C229" t="str">
            <v>4</v>
          </cell>
          <cell r="D229" t="str">
            <v>Teléfono</v>
          </cell>
          <cell r="E229">
            <v>1739573</v>
          </cell>
          <cell r="F229">
            <v>370711</v>
          </cell>
          <cell r="G229">
            <v>0</v>
          </cell>
          <cell r="H229">
            <v>2110284</v>
          </cell>
        </row>
        <row r="230">
          <cell r="A230" t="str">
            <v>51353505</v>
          </cell>
          <cell r="B230" t="str">
            <v/>
          </cell>
          <cell r="C230" t="str">
            <v>5</v>
          </cell>
          <cell r="D230" t="str">
            <v>Convencional</v>
          </cell>
          <cell r="E230">
            <v>1563696</v>
          </cell>
          <cell r="F230">
            <v>370711</v>
          </cell>
          <cell r="G230">
            <v>0</v>
          </cell>
          <cell r="H230">
            <v>1934407</v>
          </cell>
        </row>
        <row r="231">
          <cell r="A231" t="str">
            <v>51353510</v>
          </cell>
          <cell r="B231" t="str">
            <v/>
          </cell>
          <cell r="C231" t="str">
            <v>5</v>
          </cell>
          <cell r="D231" t="str">
            <v>Celular</v>
          </cell>
          <cell r="E231">
            <v>175877</v>
          </cell>
          <cell r="F231">
            <v>0</v>
          </cell>
          <cell r="G231">
            <v>0</v>
          </cell>
          <cell r="H231">
            <v>175877</v>
          </cell>
        </row>
        <row r="232">
          <cell r="A232" t="str">
            <v>513540</v>
          </cell>
          <cell r="B232" t="str">
            <v/>
          </cell>
          <cell r="C232" t="str">
            <v>4</v>
          </cell>
          <cell r="D232" t="str">
            <v>Correo, Portes y Telegramas</v>
          </cell>
          <cell r="E232">
            <v>146640</v>
          </cell>
          <cell r="F232">
            <v>104809</v>
          </cell>
          <cell r="G232">
            <v>0</v>
          </cell>
          <cell r="H232">
            <v>251449</v>
          </cell>
        </row>
        <row r="233">
          <cell r="A233" t="str">
            <v>513595</v>
          </cell>
          <cell r="B233" t="str">
            <v/>
          </cell>
          <cell r="C233" t="str">
            <v>4</v>
          </cell>
          <cell r="D233" t="str">
            <v>Otros</v>
          </cell>
          <cell r="E233">
            <v>1719100</v>
          </cell>
          <cell r="F233">
            <v>451465</v>
          </cell>
          <cell r="G233">
            <v>0</v>
          </cell>
          <cell r="H233">
            <v>2170565</v>
          </cell>
        </row>
        <row r="234">
          <cell r="A234" t="str">
            <v>51359505</v>
          </cell>
          <cell r="B234" t="str">
            <v/>
          </cell>
          <cell r="C234" t="str">
            <v>5</v>
          </cell>
          <cell r="D234" t="str">
            <v>Administración de Copropiedades</v>
          </cell>
          <cell r="E234">
            <v>1316000</v>
          </cell>
          <cell r="F234">
            <v>355000</v>
          </cell>
          <cell r="G234">
            <v>0</v>
          </cell>
          <cell r="H234">
            <v>1671000</v>
          </cell>
        </row>
        <row r="235">
          <cell r="A235" t="str">
            <v>51359525</v>
          </cell>
          <cell r="B235" t="str">
            <v/>
          </cell>
          <cell r="C235" t="str">
            <v>5</v>
          </cell>
          <cell r="D235" t="str">
            <v>Internet</v>
          </cell>
          <cell r="E235">
            <v>306635</v>
          </cell>
          <cell r="F235">
            <v>96465</v>
          </cell>
          <cell r="G235">
            <v>0</v>
          </cell>
          <cell r="H235">
            <v>403100</v>
          </cell>
        </row>
        <row r="236">
          <cell r="A236" t="str">
            <v>51359535</v>
          </cell>
          <cell r="B236" t="str">
            <v/>
          </cell>
          <cell r="C236" t="str">
            <v>5</v>
          </cell>
          <cell r="D236" t="str">
            <v>Servicios Contables</v>
          </cell>
          <cell r="E236">
            <v>96465</v>
          </cell>
          <cell r="F236">
            <v>0</v>
          </cell>
          <cell r="G236">
            <v>0</v>
          </cell>
          <cell r="H236">
            <v>96465</v>
          </cell>
        </row>
        <row r="237">
          <cell r="A237" t="str">
            <v>5140</v>
          </cell>
          <cell r="B237" t="str">
            <v/>
          </cell>
          <cell r="C237" t="str">
            <v>3</v>
          </cell>
          <cell r="D237" t="str">
            <v>Gastos Legales</v>
          </cell>
          <cell r="E237">
            <v>980800</v>
          </cell>
          <cell r="F237">
            <v>6450</v>
          </cell>
          <cell r="G237">
            <v>0</v>
          </cell>
          <cell r="H237">
            <v>987250</v>
          </cell>
        </row>
        <row r="238">
          <cell r="A238" t="str">
            <v>514010</v>
          </cell>
          <cell r="B238" t="str">
            <v/>
          </cell>
          <cell r="C238" t="str">
            <v>4</v>
          </cell>
          <cell r="D238" t="str">
            <v>Registro Mercantil</v>
          </cell>
          <cell r="E238">
            <v>980800</v>
          </cell>
          <cell r="F238">
            <v>0</v>
          </cell>
          <cell r="G238">
            <v>0</v>
          </cell>
          <cell r="H238">
            <v>980800</v>
          </cell>
        </row>
        <row r="239">
          <cell r="A239" t="str">
            <v>514095</v>
          </cell>
          <cell r="B239" t="str">
            <v/>
          </cell>
          <cell r="C239" t="str">
            <v>4</v>
          </cell>
          <cell r="D239" t="str">
            <v>Otros</v>
          </cell>
          <cell r="E239">
            <v>0</v>
          </cell>
          <cell r="F239">
            <v>6450</v>
          </cell>
          <cell r="G239">
            <v>0</v>
          </cell>
          <cell r="H239">
            <v>6450</v>
          </cell>
        </row>
        <row r="240">
          <cell r="A240" t="str">
            <v>51409595</v>
          </cell>
          <cell r="B240" t="str">
            <v/>
          </cell>
          <cell r="C240" t="str">
            <v>5</v>
          </cell>
          <cell r="D240" t="str">
            <v>Diversos</v>
          </cell>
          <cell r="E240">
            <v>0</v>
          </cell>
          <cell r="F240">
            <v>6450</v>
          </cell>
          <cell r="G240">
            <v>0</v>
          </cell>
          <cell r="H240">
            <v>6450</v>
          </cell>
        </row>
        <row r="241">
          <cell r="A241" t="str">
            <v>5145</v>
          </cell>
          <cell r="B241" t="str">
            <v/>
          </cell>
          <cell r="C241" t="str">
            <v>3</v>
          </cell>
          <cell r="D241" t="str">
            <v>Mantenimiento y Reparaciones</v>
          </cell>
          <cell r="E241">
            <v>301646</v>
          </cell>
          <cell r="F241">
            <v>4310</v>
          </cell>
          <cell r="G241">
            <v>0</v>
          </cell>
          <cell r="H241">
            <v>305956</v>
          </cell>
        </row>
        <row r="242">
          <cell r="A242" t="str">
            <v>514525</v>
          </cell>
          <cell r="B242" t="str">
            <v/>
          </cell>
          <cell r="C242" t="str">
            <v>4</v>
          </cell>
          <cell r="D242" t="str">
            <v>Equipo De Computación y Comunicación</v>
          </cell>
          <cell r="E242">
            <v>301646</v>
          </cell>
          <cell r="F242">
            <v>4310</v>
          </cell>
          <cell r="G242">
            <v>0</v>
          </cell>
          <cell r="H242">
            <v>305956</v>
          </cell>
        </row>
        <row r="243">
          <cell r="A243" t="str">
            <v>5150</v>
          </cell>
          <cell r="B243" t="str">
            <v/>
          </cell>
          <cell r="C243" t="str">
            <v>3</v>
          </cell>
          <cell r="D243" t="str">
            <v>Adecuación e Instalación</v>
          </cell>
          <cell r="E243">
            <v>0</v>
          </cell>
          <cell r="F243">
            <v>60000</v>
          </cell>
          <cell r="G243">
            <v>0</v>
          </cell>
          <cell r="H243">
            <v>60000</v>
          </cell>
        </row>
        <row r="244">
          <cell r="A244" t="str">
            <v>515015</v>
          </cell>
          <cell r="B244" t="str">
            <v/>
          </cell>
          <cell r="C244" t="str">
            <v>4</v>
          </cell>
          <cell r="D244" t="str">
            <v>Reparaciones Locativas</v>
          </cell>
          <cell r="E244">
            <v>0</v>
          </cell>
          <cell r="F244">
            <v>60000</v>
          </cell>
          <cell r="G244">
            <v>0</v>
          </cell>
          <cell r="H244">
            <v>60000</v>
          </cell>
        </row>
        <row r="245">
          <cell r="A245" t="str">
            <v>5160</v>
          </cell>
          <cell r="B245" t="str">
            <v/>
          </cell>
          <cell r="C245" t="str">
            <v>3</v>
          </cell>
          <cell r="D245" t="str">
            <v>Depreciaciones</v>
          </cell>
          <cell r="E245">
            <v>1014080</v>
          </cell>
          <cell r="F245">
            <v>253520</v>
          </cell>
          <cell r="G245">
            <v>0</v>
          </cell>
          <cell r="H245">
            <v>1267600</v>
          </cell>
        </row>
        <row r="246">
          <cell r="A246" t="str">
            <v>516015</v>
          </cell>
          <cell r="B246" t="str">
            <v/>
          </cell>
          <cell r="C246" t="str">
            <v>4</v>
          </cell>
          <cell r="D246" t="str">
            <v>Equipo De Oficina</v>
          </cell>
          <cell r="E246">
            <v>301352</v>
          </cell>
          <cell r="F246">
            <v>75338</v>
          </cell>
          <cell r="G246">
            <v>0</v>
          </cell>
          <cell r="H246">
            <v>376690</v>
          </cell>
        </row>
        <row r="247">
          <cell r="A247" t="str">
            <v>516020</v>
          </cell>
          <cell r="B247" t="str">
            <v/>
          </cell>
          <cell r="C247" t="str">
            <v>4</v>
          </cell>
          <cell r="D247" t="str">
            <v>Equipo De Computación y Comunicación</v>
          </cell>
          <cell r="E247">
            <v>712728</v>
          </cell>
          <cell r="F247">
            <v>178182</v>
          </cell>
          <cell r="G247">
            <v>0</v>
          </cell>
          <cell r="H247">
            <v>890910</v>
          </cell>
        </row>
        <row r="248">
          <cell r="A248" t="str">
            <v>5195</v>
          </cell>
          <cell r="B248" t="str">
            <v/>
          </cell>
          <cell r="C248" t="str">
            <v>3</v>
          </cell>
          <cell r="D248" t="str">
            <v>Diversos</v>
          </cell>
          <cell r="E248">
            <v>2855997</v>
          </cell>
          <cell r="F248">
            <v>2032728</v>
          </cell>
          <cell r="G248">
            <v>0</v>
          </cell>
          <cell r="H248">
            <v>4888725</v>
          </cell>
        </row>
        <row r="249">
          <cell r="A249" t="str">
            <v>519510</v>
          </cell>
          <cell r="B249" t="str">
            <v/>
          </cell>
          <cell r="C249" t="str">
            <v>4</v>
          </cell>
          <cell r="D249" t="str">
            <v>Libros, Suscripciones, Periódicos y Revistas</v>
          </cell>
          <cell r="E249">
            <v>844000</v>
          </cell>
          <cell r="F249">
            <v>1876000</v>
          </cell>
          <cell r="G249">
            <v>0</v>
          </cell>
          <cell r="H249">
            <v>2720000</v>
          </cell>
        </row>
        <row r="250">
          <cell r="A250" t="str">
            <v>519525</v>
          </cell>
          <cell r="B250" t="str">
            <v/>
          </cell>
          <cell r="C250" t="str">
            <v>4</v>
          </cell>
          <cell r="D250" t="str">
            <v>Elementos De Aseo y Cafetería</v>
          </cell>
          <cell r="E250">
            <v>457343</v>
          </cell>
          <cell r="F250">
            <v>108695</v>
          </cell>
          <cell r="G250">
            <v>0</v>
          </cell>
          <cell r="H250">
            <v>566038</v>
          </cell>
        </row>
        <row r="251">
          <cell r="A251" t="str">
            <v>519530</v>
          </cell>
          <cell r="B251" t="str">
            <v/>
          </cell>
          <cell r="C251" t="str">
            <v>4</v>
          </cell>
          <cell r="D251" t="str">
            <v>útiles, Papelería y Fotocopias</v>
          </cell>
          <cell r="E251">
            <v>1385861</v>
          </cell>
          <cell r="F251">
            <v>31900</v>
          </cell>
          <cell r="G251">
            <v>0</v>
          </cell>
          <cell r="H251">
            <v>1417761</v>
          </cell>
        </row>
        <row r="252">
          <cell r="A252" t="str">
            <v>519545</v>
          </cell>
          <cell r="B252" t="str">
            <v/>
          </cell>
          <cell r="C252" t="str">
            <v>4</v>
          </cell>
          <cell r="D252" t="str">
            <v>Taxis y Buses</v>
          </cell>
          <cell r="E252">
            <v>43400</v>
          </cell>
          <cell r="F252">
            <v>7000</v>
          </cell>
          <cell r="G252">
            <v>0</v>
          </cell>
          <cell r="H252">
            <v>50400</v>
          </cell>
        </row>
        <row r="253">
          <cell r="A253" t="str">
            <v>519560</v>
          </cell>
          <cell r="B253" t="str">
            <v/>
          </cell>
          <cell r="C253" t="str">
            <v>4</v>
          </cell>
          <cell r="D253" t="str">
            <v xml:space="preserve"> Restaurante</v>
          </cell>
          <cell r="E253">
            <v>66426</v>
          </cell>
          <cell r="F253">
            <v>0</v>
          </cell>
          <cell r="G253">
            <v>0</v>
          </cell>
          <cell r="H253">
            <v>66426</v>
          </cell>
        </row>
        <row r="254">
          <cell r="A254" t="str">
            <v>519565</v>
          </cell>
          <cell r="B254" t="str">
            <v/>
          </cell>
          <cell r="C254" t="str">
            <v>4</v>
          </cell>
          <cell r="D254" t="str">
            <v>Parqueaderos</v>
          </cell>
          <cell r="E254">
            <v>42412</v>
          </cell>
          <cell r="F254">
            <v>2111</v>
          </cell>
          <cell r="G254">
            <v>0</v>
          </cell>
          <cell r="H254">
            <v>44523</v>
          </cell>
        </row>
        <row r="255">
          <cell r="A255" t="str">
            <v>519595</v>
          </cell>
          <cell r="B255" t="str">
            <v/>
          </cell>
          <cell r="C255" t="str">
            <v>4</v>
          </cell>
          <cell r="D255" t="str">
            <v>Otros</v>
          </cell>
          <cell r="E255">
            <v>16555</v>
          </cell>
          <cell r="F255">
            <v>7022</v>
          </cell>
          <cell r="G255">
            <v>0</v>
          </cell>
          <cell r="H255">
            <v>23577</v>
          </cell>
        </row>
        <row r="256">
          <cell r="A256" t="str">
            <v>51959595</v>
          </cell>
          <cell r="B256" t="str">
            <v/>
          </cell>
          <cell r="C256" t="str">
            <v>5</v>
          </cell>
          <cell r="D256" t="str">
            <v>Diversos</v>
          </cell>
          <cell r="E256">
            <v>16555</v>
          </cell>
          <cell r="F256">
            <v>7022</v>
          </cell>
          <cell r="G256">
            <v>0</v>
          </cell>
          <cell r="H256">
            <v>23577</v>
          </cell>
        </row>
        <row r="257">
          <cell r="A257" t="str">
            <v>53</v>
          </cell>
          <cell r="B257" t="str">
            <v/>
          </cell>
          <cell r="C257" t="str">
            <v>2</v>
          </cell>
          <cell r="D257" t="str">
            <v>No Operacionales</v>
          </cell>
          <cell r="E257">
            <v>7410172</v>
          </cell>
          <cell r="F257">
            <v>207631</v>
          </cell>
          <cell r="G257">
            <v>0</v>
          </cell>
          <cell r="H257">
            <v>7617803</v>
          </cell>
        </row>
        <row r="258">
          <cell r="A258" t="str">
            <v>5305</v>
          </cell>
          <cell r="B258" t="str">
            <v/>
          </cell>
          <cell r="C258" t="str">
            <v>3</v>
          </cell>
          <cell r="D258" t="str">
            <v>Financieros</v>
          </cell>
          <cell r="E258">
            <v>835122</v>
          </cell>
          <cell r="F258">
            <v>207631</v>
          </cell>
          <cell r="G258">
            <v>0</v>
          </cell>
          <cell r="H258">
            <v>1042753</v>
          </cell>
        </row>
        <row r="259">
          <cell r="A259" t="str">
            <v>530505</v>
          </cell>
          <cell r="B259" t="str">
            <v/>
          </cell>
          <cell r="C259" t="str">
            <v>4</v>
          </cell>
          <cell r="D259" t="str">
            <v>Gastos Bancarios</v>
          </cell>
          <cell r="E259">
            <v>305970</v>
          </cell>
          <cell r="F259">
            <v>192949</v>
          </cell>
          <cell r="G259">
            <v>0</v>
          </cell>
          <cell r="H259">
            <v>498919</v>
          </cell>
        </row>
        <row r="260">
          <cell r="A260" t="str">
            <v>530515</v>
          </cell>
          <cell r="B260" t="str">
            <v/>
          </cell>
          <cell r="C260" t="str">
            <v>4</v>
          </cell>
          <cell r="D260" t="str">
            <v>Comisiones</v>
          </cell>
          <cell r="E260">
            <v>529152</v>
          </cell>
          <cell r="F260">
            <v>14682</v>
          </cell>
          <cell r="G260">
            <v>0</v>
          </cell>
          <cell r="H260">
            <v>543834</v>
          </cell>
        </row>
        <row r="261">
          <cell r="A261" t="str">
            <v>5315</v>
          </cell>
          <cell r="B261" t="str">
            <v/>
          </cell>
          <cell r="C261" t="str">
            <v>3</v>
          </cell>
          <cell r="D261" t="str">
            <v>Gastos Extraordinarios</v>
          </cell>
          <cell r="E261">
            <v>6571850</v>
          </cell>
          <cell r="F261">
            <v>0</v>
          </cell>
          <cell r="G261">
            <v>0</v>
          </cell>
          <cell r="H261">
            <v>6571850</v>
          </cell>
        </row>
        <row r="262">
          <cell r="A262" t="str">
            <v>531520</v>
          </cell>
          <cell r="B262" t="str">
            <v/>
          </cell>
          <cell r="C262" t="str">
            <v>4</v>
          </cell>
          <cell r="D262" t="str">
            <v>Impuestos Asumidos</v>
          </cell>
          <cell r="E262">
            <v>6571850</v>
          </cell>
          <cell r="F262">
            <v>0</v>
          </cell>
          <cell r="G262">
            <v>0</v>
          </cell>
          <cell r="H262">
            <v>6571850</v>
          </cell>
        </row>
        <row r="263">
          <cell r="A263" t="str">
            <v>5395</v>
          </cell>
          <cell r="B263" t="str">
            <v/>
          </cell>
          <cell r="C263" t="str">
            <v>3</v>
          </cell>
          <cell r="D263" t="str">
            <v>GASTOS DIVERSOS</v>
          </cell>
          <cell r="E263">
            <v>3200</v>
          </cell>
          <cell r="F263">
            <v>0</v>
          </cell>
          <cell r="G263">
            <v>0</v>
          </cell>
          <cell r="H263">
            <v>3200</v>
          </cell>
        </row>
        <row r="264">
          <cell r="A264" t="str">
            <v>539505</v>
          </cell>
          <cell r="B264" t="str">
            <v/>
          </cell>
          <cell r="C264" t="str">
            <v>4</v>
          </cell>
          <cell r="D264" t="str">
            <v>Gastos no deducibles</v>
          </cell>
          <cell r="E264">
            <v>3200</v>
          </cell>
          <cell r="F264">
            <v>0</v>
          </cell>
          <cell r="G264">
            <v>0</v>
          </cell>
          <cell r="H264">
            <v>3200</v>
          </cell>
        </row>
        <row r="265">
          <cell r="A265" t="str">
            <v>54</v>
          </cell>
          <cell r="B265" t="str">
            <v/>
          </cell>
          <cell r="C265" t="str">
            <v>2</v>
          </cell>
          <cell r="D265" t="str">
            <v>Impuesto De Renta y Complementarios</v>
          </cell>
          <cell r="E265">
            <v>46770400</v>
          </cell>
          <cell r="F265">
            <v>0</v>
          </cell>
          <cell r="G265">
            <v>1331397</v>
          </cell>
          <cell r="H265">
            <v>45439003</v>
          </cell>
        </row>
        <row r="266">
          <cell r="A266" t="str">
            <v>5405</v>
          </cell>
          <cell r="B266" t="str">
            <v/>
          </cell>
          <cell r="C266" t="str">
            <v>3</v>
          </cell>
          <cell r="D266" t="str">
            <v>Impuesto De Renta y Complementarios</v>
          </cell>
          <cell r="E266">
            <v>46770400</v>
          </cell>
          <cell r="F266">
            <v>0</v>
          </cell>
          <cell r="G266">
            <v>1331397</v>
          </cell>
          <cell r="H266">
            <v>45439003</v>
          </cell>
        </row>
        <row r="267">
          <cell r="A267" t="str">
            <v>540505</v>
          </cell>
          <cell r="B267" t="str">
            <v/>
          </cell>
          <cell r="C267" t="str">
            <v>4</v>
          </cell>
          <cell r="D267" t="str">
            <v>Impuesto De Renta y Complementarios</v>
          </cell>
          <cell r="E267">
            <v>34390000</v>
          </cell>
          <cell r="F267">
            <v>0</v>
          </cell>
          <cell r="G267">
            <v>979000</v>
          </cell>
          <cell r="H267">
            <v>33411000</v>
          </cell>
        </row>
        <row r="268">
          <cell r="A268" t="str">
            <v>540510</v>
          </cell>
          <cell r="B268" t="str">
            <v/>
          </cell>
          <cell r="C268" t="str">
            <v>4</v>
          </cell>
          <cell r="D268" t="str">
            <v>Impuesto CREE</v>
          </cell>
          <cell r="E268">
            <v>12380400</v>
          </cell>
          <cell r="F268">
            <v>0</v>
          </cell>
          <cell r="G268">
            <v>352397</v>
          </cell>
          <cell r="H268">
            <v>12028003</v>
          </cell>
        </row>
        <row r="269">
          <cell r="A269" t="str">
            <v/>
          </cell>
          <cell r="B269" t="str">
            <v/>
          </cell>
          <cell r="C269" t="str">
            <v/>
          </cell>
          <cell r="D269" t="str">
            <v xml:space="preserve">   Total débitos:</v>
          </cell>
          <cell r="E269">
            <v>521635376</v>
          </cell>
          <cell r="F269">
            <v>283528086</v>
          </cell>
          <cell r="G269">
            <v>0</v>
          </cell>
          <cell r="H269">
            <v>574376993</v>
          </cell>
        </row>
        <row r="270">
          <cell r="A270" t="str">
            <v/>
          </cell>
          <cell r="B270" t="str">
            <v/>
          </cell>
          <cell r="C270" t="str">
            <v/>
          </cell>
          <cell r="D270" t="str">
            <v xml:space="preserve">    Total créditos:</v>
          </cell>
          <cell r="E270">
            <v>521635376</v>
          </cell>
          <cell r="F270">
            <v>0</v>
          </cell>
          <cell r="G270">
            <v>283528086</v>
          </cell>
          <cell r="H270">
            <v>574376993</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cuenta"/>
      <sheetName val="Anexos a imprimir informe"/>
      <sheetName val="Pdtes"/>
      <sheetName val="saldos"/>
      <sheetName val="mvto"/>
      <sheetName val="ESF"/>
      <sheetName val="ERI"/>
      <sheetName val="Renta"/>
      <sheetName val="Balance de Prueba"/>
      <sheetName val="Imp Diferido"/>
      <sheetName val="Imp Diferido_ant"/>
      <sheetName val="utilidades convergencia"/>
      <sheetName val="Auxiliar"/>
      <sheetName val="16-propinv-2017"/>
      <sheetName val="1110 -Bancos"/>
      <sheetName val="12-Inver Ficeras"/>
      <sheetName val="Soporte Deterioro"/>
      <sheetName val="Origen Inversiones"/>
      <sheetName val="Información Inversiones"/>
      <sheetName val="Resumen_Deterioro"/>
      <sheetName val="VESTING OP 1512"/>
      <sheetName val="ELITE Tabla amort OP 20762"/>
      <sheetName val="VESTING OP 4556."/>
      <sheetName val="VESTING OP 2441"/>
      <sheetName val="1260-Inv en Soc"/>
      <sheetName val="130530-Anticipos"/>
      <sheetName val="1315 - Anticipo Impuestos"/>
      <sheetName val="15-Activos Fijos"/>
      <sheetName val="16-propinv _2018"/>
      <sheetName val="1805-Gtos pagados x anti"/>
      <sheetName val="21 -Oblig_Financieras_TC"/>
      <sheetName val="2210 -Cos. gas. x pagar"/>
      <sheetName val="Estado de cuenta-AJAS"/>
      <sheetName val="2230 -Partes Relacionadas"/>
      <sheetName val="Ingresos"/>
      <sheetName val="an_Rtfte"/>
      <sheetName val="RTE FTE_CONSOL"/>
      <sheetName val="IVA_an"/>
      <sheetName val="IVA ACUM"/>
      <sheetName val="pyg3er Cuatrimestre"/>
      <sheetName val="ICA_an"/>
      <sheetName val="IVA_cons"/>
      <sheetName val="aux_Rteica"/>
      <sheetName val="an_Rteica"/>
      <sheetName val="RTEICA_Consol"/>
      <sheetName val="Conc Imp Vs Imp Decl"/>
    </sheetNames>
    <sheetDataSet>
      <sheetData sheetId="0"/>
      <sheetData sheetId="1"/>
      <sheetData sheetId="2"/>
      <sheetData sheetId="3"/>
      <sheetData sheetId="4"/>
      <sheetData sheetId="5"/>
      <sheetData sheetId="6">
        <row r="3">
          <cell r="B3" t="str">
            <v>DEL 1 DE ENERO DE 2018 A 31 DE DICIEMBRE DE 2018</v>
          </cell>
        </row>
      </sheetData>
      <sheetData sheetId="7">
        <row r="31">
          <cell r="D31">
            <v>-17348129.314285714</v>
          </cell>
        </row>
      </sheetData>
      <sheetData sheetId="8">
        <row r="1">
          <cell r="A1" t="str">
            <v>cuenta</v>
          </cell>
          <cell r="B1" t="str">
            <v>nit_cc</v>
          </cell>
          <cell r="C1" t="str">
            <v>nivel</v>
          </cell>
          <cell r="D1" t="str">
            <v>descripcion</v>
          </cell>
          <cell r="E1" t="str">
            <v>saldo_ant</v>
          </cell>
          <cell r="F1" t="str">
            <v>debitos</v>
          </cell>
          <cell r="G1" t="str">
            <v>creditos</v>
          </cell>
          <cell r="H1" t="str">
            <v>saldo_actual</v>
          </cell>
        </row>
        <row r="2">
          <cell r="A2" t="str">
            <v/>
          </cell>
          <cell r="B2" t="str">
            <v/>
          </cell>
          <cell r="C2" t="str">
            <v/>
          </cell>
          <cell r="D2" t="str">
            <v>INVERSIONES ELUNEY S.A.S. - NIIF</v>
          </cell>
          <cell r="E2">
            <v>0</v>
          </cell>
          <cell r="F2">
            <v>0</v>
          </cell>
          <cell r="G2">
            <v>0</v>
          </cell>
          <cell r="H2">
            <v>0</v>
          </cell>
        </row>
        <row r="3">
          <cell r="A3" t="str">
            <v/>
          </cell>
          <cell r="B3" t="str">
            <v/>
          </cell>
          <cell r="C3" t="str">
            <v/>
          </cell>
          <cell r="D3" t="str">
            <v>Libro Mayor y Balances</v>
          </cell>
          <cell r="E3">
            <v>0</v>
          </cell>
          <cell r="F3">
            <v>0</v>
          </cell>
          <cell r="G3">
            <v>0</v>
          </cell>
          <cell r="H3">
            <v>0</v>
          </cell>
        </row>
        <row r="4">
          <cell r="A4" t="str">
            <v/>
          </cell>
          <cell r="B4" t="str">
            <v/>
          </cell>
          <cell r="C4" t="str">
            <v/>
          </cell>
          <cell r="D4" t="str">
            <v>Periodo: 12- 2018</v>
          </cell>
          <cell r="E4">
            <v>0</v>
          </cell>
          <cell r="F4">
            <v>0</v>
          </cell>
          <cell r="G4">
            <v>0</v>
          </cell>
          <cell r="H4">
            <v>0</v>
          </cell>
        </row>
        <row r="5">
          <cell r="A5" t="str">
            <v>1</v>
          </cell>
          <cell r="B5" t="str">
            <v/>
          </cell>
          <cell r="C5" t="str">
            <v>1</v>
          </cell>
          <cell r="D5" t="str">
            <v>ACTIVO</v>
          </cell>
          <cell r="E5">
            <v>19919357170</v>
          </cell>
          <cell r="F5">
            <v>5522237899</v>
          </cell>
          <cell r="G5">
            <v>4430053768</v>
          </cell>
          <cell r="H5">
            <v>21011541301</v>
          </cell>
        </row>
        <row r="6">
          <cell r="A6" t="str">
            <v>11</v>
          </cell>
          <cell r="B6" t="str">
            <v/>
          </cell>
          <cell r="C6" t="str">
            <v>2</v>
          </cell>
          <cell r="D6" t="str">
            <v>Efectivo y equivalentes al efectivo. (Corriente)</v>
          </cell>
          <cell r="E6">
            <v>186995590</v>
          </cell>
          <cell r="F6">
            <v>2652748869</v>
          </cell>
          <cell r="G6">
            <v>2551222070</v>
          </cell>
          <cell r="H6">
            <v>288522389</v>
          </cell>
        </row>
        <row r="7">
          <cell r="A7" t="str">
            <v>1110</v>
          </cell>
          <cell r="B7" t="str">
            <v/>
          </cell>
          <cell r="C7" t="str">
            <v>3</v>
          </cell>
          <cell r="D7" t="str">
            <v>Bancos</v>
          </cell>
          <cell r="E7">
            <v>186995590</v>
          </cell>
          <cell r="F7">
            <v>2652748869</v>
          </cell>
          <cell r="G7">
            <v>2551222070</v>
          </cell>
          <cell r="H7">
            <v>288522389</v>
          </cell>
        </row>
        <row r="8">
          <cell r="A8" t="str">
            <v>111005</v>
          </cell>
          <cell r="B8" t="str">
            <v/>
          </cell>
          <cell r="C8" t="str">
            <v>4</v>
          </cell>
          <cell r="D8" t="str">
            <v>Bancos Moneda nacional</v>
          </cell>
          <cell r="E8">
            <v>186995590</v>
          </cell>
          <cell r="F8">
            <v>2652748869</v>
          </cell>
          <cell r="G8">
            <v>2551222070</v>
          </cell>
          <cell r="H8">
            <v>288522389</v>
          </cell>
        </row>
        <row r="9">
          <cell r="A9" t="str">
            <v>11100501</v>
          </cell>
          <cell r="B9" t="str">
            <v/>
          </cell>
          <cell r="C9" t="str">
            <v>5</v>
          </cell>
          <cell r="D9" t="str">
            <v>Bancos Moneda nacional - Banco de Bogota</v>
          </cell>
          <cell r="E9">
            <v>186995590</v>
          </cell>
          <cell r="F9">
            <v>2652748869</v>
          </cell>
          <cell r="G9">
            <v>2551222070</v>
          </cell>
          <cell r="H9">
            <v>288522389</v>
          </cell>
        </row>
        <row r="10">
          <cell r="A10" t="str">
            <v>1110050105</v>
          </cell>
          <cell r="B10" t="str">
            <v/>
          </cell>
          <cell r="C10" t="str">
            <v>6</v>
          </cell>
          <cell r="D10" t="str">
            <v>Banco de Bogota cta cte  239108301</v>
          </cell>
          <cell r="E10">
            <v>186995590</v>
          </cell>
          <cell r="F10">
            <v>2652748869</v>
          </cell>
          <cell r="G10">
            <v>2551222070</v>
          </cell>
          <cell r="H10">
            <v>288522389</v>
          </cell>
        </row>
        <row r="11">
          <cell r="A11" t="str">
            <v>12</v>
          </cell>
          <cell r="B11" t="str">
            <v/>
          </cell>
          <cell r="C11" t="str">
            <v>2</v>
          </cell>
          <cell r="D11" t="str">
            <v>Inversiones</v>
          </cell>
          <cell r="E11">
            <v>7326302591</v>
          </cell>
          <cell r="F11">
            <v>2804436685</v>
          </cell>
          <cell r="G11">
            <v>1768179068</v>
          </cell>
          <cell r="H11">
            <v>8362560208</v>
          </cell>
        </row>
        <row r="12">
          <cell r="A12" t="str">
            <v>1225</v>
          </cell>
          <cell r="B12" t="str">
            <v/>
          </cell>
          <cell r="C12" t="str">
            <v>3</v>
          </cell>
          <cell r="D12" t="str">
            <v>Otras Inversiones Financieras (Corriente)</v>
          </cell>
          <cell r="E12">
            <v>1828037630</v>
          </cell>
          <cell r="F12">
            <v>2803795512</v>
          </cell>
          <cell r="G12">
            <v>1051934805</v>
          </cell>
          <cell r="H12">
            <v>3579898337</v>
          </cell>
        </row>
        <row r="13">
          <cell r="A13" t="str">
            <v>122510</v>
          </cell>
          <cell r="B13" t="str">
            <v/>
          </cell>
          <cell r="C13" t="str">
            <v>4</v>
          </cell>
          <cell r="D13" t="str">
            <v>Fondos y carteras colectivas C. P.</v>
          </cell>
          <cell r="E13">
            <v>1828037630</v>
          </cell>
          <cell r="F13">
            <v>2803795512</v>
          </cell>
          <cell r="G13">
            <v>1051934805</v>
          </cell>
          <cell r="H13">
            <v>3579898337</v>
          </cell>
        </row>
        <row r="14">
          <cell r="A14" t="str">
            <v>12251005</v>
          </cell>
          <cell r="B14" t="str">
            <v/>
          </cell>
          <cell r="C14" t="str">
            <v>5</v>
          </cell>
          <cell r="D14" t="str">
            <v>Fondos y carteras colectivas C. P. - Costo</v>
          </cell>
          <cell r="E14">
            <v>1828037630</v>
          </cell>
          <cell r="F14">
            <v>2803795512</v>
          </cell>
          <cell r="G14">
            <v>1051934805</v>
          </cell>
          <cell r="H14">
            <v>3579898337</v>
          </cell>
        </row>
        <row r="15">
          <cell r="A15" t="str">
            <v>1225100504</v>
          </cell>
          <cell r="B15" t="str">
            <v/>
          </cell>
          <cell r="C15" t="str">
            <v>6</v>
          </cell>
          <cell r="D15" t="str">
            <v>Fondos y Carteras Coectivas C.P - Casa de Bolsa Omnibus Deud</v>
          </cell>
          <cell r="E15">
            <v>1525167326</v>
          </cell>
          <cell r="F15">
            <v>1943828</v>
          </cell>
          <cell r="G15">
            <v>752211806</v>
          </cell>
          <cell r="H15">
            <v>774899348</v>
          </cell>
        </row>
        <row r="16">
          <cell r="A16" t="str">
            <v>1225100506</v>
          </cell>
          <cell r="B16" t="str">
            <v/>
          </cell>
          <cell r="C16" t="str">
            <v>6</v>
          </cell>
          <cell r="D16" t="str">
            <v>Fondos y Carteras Coectivas C.P - Casa de Bolsa Cta Omnibus</v>
          </cell>
          <cell r="E16">
            <v>302870304</v>
          </cell>
          <cell r="F16">
            <v>2501819309</v>
          </cell>
          <cell r="G16">
            <v>299722999</v>
          </cell>
          <cell r="H16">
            <v>2504966614</v>
          </cell>
        </row>
        <row r="17">
          <cell r="A17" t="str">
            <v>1225100507</v>
          </cell>
          <cell r="B17" t="str">
            <v/>
          </cell>
          <cell r="C17" t="str">
            <v>6</v>
          </cell>
          <cell r="D17" t="str">
            <v>Fondos y Carteras Coectivas C.P - Casa de Bolsa Cta Omnibus</v>
          </cell>
          <cell r="E17">
            <v>0</v>
          </cell>
          <cell r="F17">
            <v>300032375</v>
          </cell>
          <cell r="G17">
            <v>0</v>
          </cell>
          <cell r="H17">
            <v>300032375</v>
          </cell>
        </row>
        <row r="18">
          <cell r="A18" t="str">
            <v>1260</v>
          </cell>
          <cell r="B18" t="str">
            <v/>
          </cell>
          <cell r="C18" t="str">
            <v>3</v>
          </cell>
          <cell r="D18" t="str">
            <v>Inversiones en sociedades medidas al valor razonable - Largo</v>
          </cell>
          <cell r="E18">
            <v>3377094930</v>
          </cell>
          <cell r="F18">
            <v>0</v>
          </cell>
          <cell r="G18">
            <v>0</v>
          </cell>
          <cell r="H18">
            <v>3377094930</v>
          </cell>
        </row>
        <row r="19">
          <cell r="A19" t="str">
            <v>126065</v>
          </cell>
          <cell r="B19" t="str">
            <v/>
          </cell>
          <cell r="C19" t="str">
            <v>4</v>
          </cell>
          <cell r="D19" t="str">
            <v>Servicios sociales y de la salud</v>
          </cell>
          <cell r="E19">
            <v>3377094930</v>
          </cell>
          <cell r="F19">
            <v>0</v>
          </cell>
          <cell r="G19">
            <v>0</v>
          </cell>
          <cell r="H19">
            <v>3377094930</v>
          </cell>
        </row>
        <row r="20">
          <cell r="A20" t="str">
            <v>12606505</v>
          </cell>
          <cell r="B20" t="str">
            <v/>
          </cell>
          <cell r="C20" t="str">
            <v>5</v>
          </cell>
          <cell r="D20" t="str">
            <v>Inv. en Sociedades - Servicios sociales y de la salud  - Cos</v>
          </cell>
          <cell r="E20">
            <v>3377094930</v>
          </cell>
          <cell r="F20">
            <v>0</v>
          </cell>
          <cell r="G20">
            <v>0</v>
          </cell>
          <cell r="H20">
            <v>3377094930</v>
          </cell>
        </row>
        <row r="21">
          <cell r="A21" t="str">
            <v>12606505</v>
          </cell>
          <cell r="B21" t="str">
            <v>800149384</v>
          </cell>
          <cell r="C21" t="str">
            <v>9</v>
          </cell>
          <cell r="D21" t="str">
            <v>CLINICA COLSANITAS S.A.</v>
          </cell>
          <cell r="E21">
            <v>422679884</v>
          </cell>
          <cell r="F21">
            <v>0</v>
          </cell>
          <cell r="G21">
            <v>0</v>
          </cell>
          <cell r="H21">
            <v>422679884</v>
          </cell>
        </row>
        <row r="22">
          <cell r="A22" t="str">
            <v>12606505</v>
          </cell>
          <cell r="B22" t="str">
            <v>860078828</v>
          </cell>
          <cell r="C22" t="str">
            <v>9</v>
          </cell>
          <cell r="D22" t="str">
            <v>COMPAÑIA DE MEDICINA PREPAGADA COLSANITAS S.A.</v>
          </cell>
          <cell r="E22">
            <v>2919947832</v>
          </cell>
          <cell r="F22">
            <v>0</v>
          </cell>
          <cell r="G22">
            <v>0</v>
          </cell>
          <cell r="H22">
            <v>2919947832</v>
          </cell>
        </row>
        <row r="23">
          <cell r="A23" t="str">
            <v>12606505</v>
          </cell>
          <cell r="B23" t="str">
            <v>900459374</v>
          </cell>
          <cell r="C23" t="str">
            <v>9</v>
          </cell>
          <cell r="D23" t="str">
            <v>INVERSIONES EXTERIORES COLSANITAS S. A.</v>
          </cell>
          <cell r="E23">
            <v>34467214</v>
          </cell>
          <cell r="F23">
            <v>0</v>
          </cell>
          <cell r="G23">
            <v>0</v>
          </cell>
          <cell r="H23">
            <v>34467214</v>
          </cell>
        </row>
        <row r="24">
          <cell r="A24" t="str">
            <v>1275</v>
          </cell>
          <cell r="B24" t="str">
            <v/>
          </cell>
          <cell r="C24" t="str">
            <v>3</v>
          </cell>
          <cell r="D24" t="str">
            <v>Otras Inversiones Financieras ( No corriente)</v>
          </cell>
          <cell r="E24">
            <v>2121170031</v>
          </cell>
          <cell r="F24">
            <v>641173</v>
          </cell>
          <cell r="G24">
            <v>716244263</v>
          </cell>
          <cell r="H24">
            <v>1405566941</v>
          </cell>
        </row>
        <row r="25">
          <cell r="A25" t="str">
            <v>127510</v>
          </cell>
          <cell r="B25" t="str">
            <v/>
          </cell>
          <cell r="C25" t="str">
            <v>4</v>
          </cell>
          <cell r="D25" t="str">
            <v>Fondos y carteras colectivas - L. P.</v>
          </cell>
          <cell r="E25">
            <v>71251059</v>
          </cell>
          <cell r="F25">
            <v>184041</v>
          </cell>
          <cell r="G25">
            <v>1269210</v>
          </cell>
          <cell r="H25">
            <v>70165890</v>
          </cell>
        </row>
        <row r="26">
          <cell r="A26" t="str">
            <v>12751005</v>
          </cell>
          <cell r="B26" t="str">
            <v/>
          </cell>
          <cell r="C26" t="str">
            <v>5</v>
          </cell>
          <cell r="D26" t="str">
            <v>Fondos y carteras colectivas - L. P. - Costo</v>
          </cell>
          <cell r="E26">
            <v>71251059</v>
          </cell>
          <cell r="F26">
            <v>184041</v>
          </cell>
          <cell r="G26">
            <v>1269210</v>
          </cell>
          <cell r="H26">
            <v>70165890</v>
          </cell>
        </row>
        <row r="27">
          <cell r="A27" t="str">
            <v>1275100575</v>
          </cell>
          <cell r="B27" t="str">
            <v/>
          </cell>
          <cell r="C27" t="str">
            <v>6</v>
          </cell>
          <cell r="D27" t="str">
            <v>Fondos y carteras colectivas - L. P. - FAP HAF</v>
          </cell>
          <cell r="E27">
            <v>71251059</v>
          </cell>
          <cell r="F27">
            <v>184041</v>
          </cell>
          <cell r="G27">
            <v>1269210</v>
          </cell>
          <cell r="H27">
            <v>70165890</v>
          </cell>
        </row>
        <row r="28">
          <cell r="A28" t="str">
            <v>127595</v>
          </cell>
          <cell r="B28" t="str">
            <v/>
          </cell>
          <cell r="C28" t="str">
            <v>4</v>
          </cell>
          <cell r="D28" t="str">
            <v>Otras Inversiones</v>
          </cell>
          <cell r="E28">
            <v>2049918972</v>
          </cell>
          <cell r="F28">
            <v>457132</v>
          </cell>
          <cell r="G28">
            <v>714975053</v>
          </cell>
          <cell r="H28">
            <v>1335401051</v>
          </cell>
        </row>
        <row r="29">
          <cell r="A29" t="str">
            <v>12759510</v>
          </cell>
          <cell r="B29" t="str">
            <v/>
          </cell>
          <cell r="C29" t="str">
            <v>5</v>
          </cell>
          <cell r="D29" t="str">
            <v>Librazas Vesting Group Operación N° 1512</v>
          </cell>
          <cell r="E29">
            <v>370487179</v>
          </cell>
          <cell r="F29">
            <v>0</v>
          </cell>
          <cell r="G29">
            <v>10000000</v>
          </cell>
          <cell r="H29">
            <v>360487179</v>
          </cell>
        </row>
        <row r="30">
          <cell r="A30" t="str">
            <v>12759515</v>
          </cell>
          <cell r="B30" t="str">
            <v/>
          </cell>
          <cell r="C30" t="str">
            <v>5</v>
          </cell>
          <cell r="D30" t="str">
            <v>Inversion Vesting Group Operación N° 4556</v>
          </cell>
          <cell r="E30">
            <v>396645496</v>
          </cell>
          <cell r="F30">
            <v>0</v>
          </cell>
          <cell r="G30">
            <v>0</v>
          </cell>
          <cell r="H30">
            <v>396645496</v>
          </cell>
        </row>
        <row r="31">
          <cell r="A31" t="str">
            <v>12759520</v>
          </cell>
          <cell r="B31" t="str">
            <v/>
          </cell>
          <cell r="C31" t="str">
            <v>5</v>
          </cell>
          <cell r="D31" t="str">
            <v>Inversion Elite Internacional Operacion N° 20762</v>
          </cell>
          <cell r="E31">
            <v>488883634</v>
          </cell>
          <cell r="F31">
            <v>0</v>
          </cell>
          <cell r="G31">
            <v>0</v>
          </cell>
          <cell r="H31">
            <v>488883634</v>
          </cell>
        </row>
        <row r="32">
          <cell r="A32" t="str">
            <v>12759525</v>
          </cell>
          <cell r="B32" t="str">
            <v/>
          </cell>
          <cell r="C32" t="str">
            <v>5</v>
          </cell>
          <cell r="D32" t="str">
            <v>Libranzas Vesting Group Operacion N° 2441</v>
          </cell>
          <cell r="E32">
            <v>309431166</v>
          </cell>
          <cell r="F32">
            <v>0</v>
          </cell>
          <cell r="G32">
            <v>0</v>
          </cell>
          <cell r="H32">
            <v>309431166</v>
          </cell>
        </row>
        <row r="33">
          <cell r="A33" t="str">
            <v>12759530</v>
          </cell>
          <cell r="B33" t="str">
            <v/>
          </cell>
          <cell r="C33" t="str">
            <v>5</v>
          </cell>
          <cell r="D33" t="str">
            <v>Old Mutual fondo de inversion colectiva  N°24481</v>
          </cell>
          <cell r="E33">
            <v>730825016</v>
          </cell>
          <cell r="F33">
            <v>457132</v>
          </cell>
          <cell r="G33">
            <v>704975053</v>
          </cell>
          <cell r="H33">
            <v>26307095</v>
          </cell>
        </row>
        <row r="34">
          <cell r="A34" t="str">
            <v>12759595</v>
          </cell>
          <cell r="B34" t="str">
            <v/>
          </cell>
          <cell r="C34" t="str">
            <v>5</v>
          </cell>
          <cell r="D34" t="str">
            <v>Deterioro inversiones</v>
          </cell>
          <cell r="E34">
            <v>-246353519</v>
          </cell>
          <cell r="F34">
            <v>0</v>
          </cell>
          <cell r="G34">
            <v>0</v>
          </cell>
          <cell r="H34">
            <v>-246353519</v>
          </cell>
        </row>
        <row r="35">
          <cell r="A35" t="str">
            <v>13</v>
          </cell>
          <cell r="B35" t="str">
            <v/>
          </cell>
          <cell r="C35" t="str">
            <v>2</v>
          </cell>
          <cell r="D35" t="str">
            <v>Deudores</v>
          </cell>
          <cell r="E35">
            <v>59436916</v>
          </cell>
          <cell r="F35">
            <v>64977345</v>
          </cell>
          <cell r="G35">
            <v>108830541</v>
          </cell>
          <cell r="H35">
            <v>15583720</v>
          </cell>
        </row>
        <row r="36">
          <cell r="A36" t="str">
            <v>1305</v>
          </cell>
          <cell r="B36" t="str">
            <v/>
          </cell>
          <cell r="C36" t="str">
            <v>3</v>
          </cell>
          <cell r="D36" t="str">
            <v>Deudores comerciales y otras cuentas por cobrar.( Corriente)</v>
          </cell>
          <cell r="E36">
            <v>0</v>
          </cell>
          <cell r="F36">
            <v>41368369</v>
          </cell>
          <cell r="G36">
            <v>41249649</v>
          </cell>
          <cell r="H36">
            <v>118720</v>
          </cell>
        </row>
        <row r="37">
          <cell r="A37" t="str">
            <v>130505</v>
          </cell>
          <cell r="B37" t="str">
            <v/>
          </cell>
          <cell r="C37" t="str">
            <v>4</v>
          </cell>
          <cell r="D37" t="str">
            <v>Clientes Nacionales</v>
          </cell>
          <cell r="E37">
            <v>0</v>
          </cell>
          <cell r="F37">
            <v>41249649</v>
          </cell>
          <cell r="G37">
            <v>41249649</v>
          </cell>
          <cell r="H37">
            <v>0</v>
          </cell>
        </row>
        <row r="38">
          <cell r="A38" t="str">
            <v>13050505</v>
          </cell>
          <cell r="B38" t="str">
            <v/>
          </cell>
          <cell r="C38" t="str">
            <v>5</v>
          </cell>
          <cell r="D38" t="str">
            <v>Clientes Nacionales - Normal</v>
          </cell>
          <cell r="E38">
            <v>0</v>
          </cell>
          <cell r="F38">
            <v>41249649</v>
          </cell>
          <cell r="G38">
            <v>41249649</v>
          </cell>
          <cell r="H38">
            <v>0</v>
          </cell>
        </row>
        <row r="39">
          <cell r="A39" t="str">
            <v>13050505</v>
          </cell>
          <cell r="B39" t="str">
            <v>860076919</v>
          </cell>
          <cell r="C39" t="str">
            <v>9</v>
          </cell>
          <cell r="D39" t="str">
            <v>CREPES &amp; WAFFLES S.A.</v>
          </cell>
          <cell r="E39">
            <v>0</v>
          </cell>
          <cell r="F39">
            <v>41249649</v>
          </cell>
          <cell r="G39">
            <v>41249649</v>
          </cell>
          <cell r="H39">
            <v>0</v>
          </cell>
        </row>
        <row r="40">
          <cell r="A40" t="str">
            <v>130530</v>
          </cell>
          <cell r="B40" t="str">
            <v/>
          </cell>
          <cell r="C40" t="str">
            <v>4</v>
          </cell>
          <cell r="D40" t="str">
            <v>Anticipos y Avances</v>
          </cell>
          <cell r="E40">
            <v>0</v>
          </cell>
          <cell r="F40">
            <v>118720</v>
          </cell>
          <cell r="G40">
            <v>0</v>
          </cell>
          <cell r="H40">
            <v>118720</v>
          </cell>
        </row>
        <row r="41">
          <cell r="A41" t="str">
            <v>13053095</v>
          </cell>
          <cell r="B41" t="str">
            <v/>
          </cell>
          <cell r="C41" t="str">
            <v>5</v>
          </cell>
          <cell r="D41" t="str">
            <v>Anticipos y Avances - Diversos</v>
          </cell>
          <cell r="E41">
            <v>0</v>
          </cell>
          <cell r="F41">
            <v>118720</v>
          </cell>
          <cell r="G41">
            <v>0</v>
          </cell>
          <cell r="H41">
            <v>118720</v>
          </cell>
        </row>
        <row r="42">
          <cell r="A42" t="str">
            <v>13053095</v>
          </cell>
          <cell r="B42" t="str">
            <v>900233925</v>
          </cell>
          <cell r="C42" t="str">
            <v>9</v>
          </cell>
          <cell r="D42" t="str">
            <v>ASCENCIO JIMENEZ ASESORES SAS</v>
          </cell>
          <cell r="E42">
            <v>0</v>
          </cell>
          <cell r="F42">
            <v>118720</v>
          </cell>
          <cell r="G42">
            <v>0</v>
          </cell>
          <cell r="H42">
            <v>118720</v>
          </cell>
        </row>
        <row r="43">
          <cell r="A43" t="str">
            <v>1315</v>
          </cell>
          <cell r="B43" t="str">
            <v/>
          </cell>
          <cell r="C43" t="str">
            <v>3</v>
          </cell>
          <cell r="D43" t="str">
            <v>Activos por Impuestos Corrientes (Corriente)</v>
          </cell>
          <cell r="E43">
            <v>59436916</v>
          </cell>
          <cell r="F43">
            <v>23608976</v>
          </cell>
          <cell r="G43">
            <v>67580892</v>
          </cell>
          <cell r="H43">
            <v>15465000</v>
          </cell>
        </row>
        <row r="44">
          <cell r="A44" t="str">
            <v>131510</v>
          </cell>
          <cell r="B44" t="str">
            <v/>
          </cell>
          <cell r="C44" t="str">
            <v>4</v>
          </cell>
          <cell r="D44" t="str">
            <v>Anticipo De Impuestos De Renta y Complementarios</v>
          </cell>
          <cell r="E44">
            <v>26695000</v>
          </cell>
          <cell r="F44">
            <v>0</v>
          </cell>
          <cell r="G44">
            <v>26695000</v>
          </cell>
          <cell r="H44">
            <v>0</v>
          </cell>
        </row>
        <row r="45">
          <cell r="A45" t="str">
            <v>13151001</v>
          </cell>
          <cell r="B45" t="str">
            <v/>
          </cell>
          <cell r="C45" t="str">
            <v>5</v>
          </cell>
          <cell r="D45" t="str">
            <v>Anticipo De Impuesto De Renta</v>
          </cell>
          <cell r="E45">
            <v>26695000</v>
          </cell>
          <cell r="F45">
            <v>0</v>
          </cell>
          <cell r="G45">
            <v>26695000</v>
          </cell>
          <cell r="H45">
            <v>0</v>
          </cell>
        </row>
        <row r="46">
          <cell r="A46" t="str">
            <v>131511</v>
          </cell>
          <cell r="B46" t="str">
            <v/>
          </cell>
          <cell r="C46" t="str">
            <v>4</v>
          </cell>
          <cell r="D46" t="str">
            <v>Retenciones en la fuente a favor - Renta</v>
          </cell>
          <cell r="E46">
            <v>27061523</v>
          </cell>
          <cell r="F46">
            <v>7718163</v>
          </cell>
          <cell r="G46">
            <v>34779686</v>
          </cell>
          <cell r="H46">
            <v>0</v>
          </cell>
        </row>
        <row r="47">
          <cell r="A47" t="str">
            <v>13151113</v>
          </cell>
          <cell r="B47" t="str">
            <v/>
          </cell>
          <cell r="C47" t="str">
            <v>5</v>
          </cell>
          <cell r="D47" t="str">
            <v>Retenciones a Favor renta - Comisiones 11%</v>
          </cell>
          <cell r="E47">
            <v>5770459</v>
          </cell>
          <cell r="F47">
            <v>0</v>
          </cell>
          <cell r="G47">
            <v>5770459</v>
          </cell>
          <cell r="H47">
            <v>0</v>
          </cell>
        </row>
        <row r="48">
          <cell r="A48" t="str">
            <v>13151115</v>
          </cell>
          <cell r="B48" t="str">
            <v/>
          </cell>
          <cell r="C48" t="str">
            <v>5</v>
          </cell>
          <cell r="D48" t="str">
            <v>Retenciones a favor renta - Arrendamientos 3,5%</v>
          </cell>
          <cell r="E48">
            <v>20721380</v>
          </cell>
          <cell r="F48">
            <v>1292699</v>
          </cell>
          <cell r="G48">
            <v>22014079</v>
          </cell>
          <cell r="H48">
            <v>0</v>
          </cell>
        </row>
        <row r="49">
          <cell r="A49" t="str">
            <v>13151145</v>
          </cell>
          <cell r="B49" t="str">
            <v/>
          </cell>
          <cell r="C49" t="str">
            <v>5</v>
          </cell>
          <cell r="D49" t="str">
            <v>Retenciones a favor renta - Utilidades fideicomisos 4.5%</v>
          </cell>
          <cell r="E49">
            <v>0</v>
          </cell>
          <cell r="F49">
            <v>125250</v>
          </cell>
          <cell r="G49">
            <v>125250</v>
          </cell>
          <cell r="H49">
            <v>0</v>
          </cell>
        </row>
        <row r="50">
          <cell r="A50" t="str">
            <v>13151170</v>
          </cell>
          <cell r="B50" t="str">
            <v/>
          </cell>
          <cell r="C50" t="str">
            <v>5</v>
          </cell>
          <cell r="D50" t="str">
            <v>Retenciones a favor renta - Rendimientos financieros 7%</v>
          </cell>
          <cell r="E50">
            <v>0</v>
          </cell>
          <cell r="F50">
            <v>1591101</v>
          </cell>
          <cell r="G50">
            <v>1591101</v>
          </cell>
          <cell r="H50">
            <v>0</v>
          </cell>
        </row>
        <row r="51">
          <cell r="A51" t="str">
            <v>13151174</v>
          </cell>
          <cell r="B51" t="str">
            <v/>
          </cell>
          <cell r="C51" t="str">
            <v>5</v>
          </cell>
          <cell r="D51" t="str">
            <v>Retenciones a favor renta - Rendimientos Financieros 4%</v>
          </cell>
          <cell r="E51">
            <v>569684</v>
          </cell>
          <cell r="F51">
            <v>4709113</v>
          </cell>
          <cell r="G51">
            <v>5278797</v>
          </cell>
          <cell r="H51">
            <v>0</v>
          </cell>
        </row>
        <row r="52">
          <cell r="A52" t="str">
            <v>131515</v>
          </cell>
          <cell r="B52" t="str">
            <v/>
          </cell>
          <cell r="C52" t="str">
            <v>4</v>
          </cell>
          <cell r="D52" t="str">
            <v>Sobrantes en liquidacion privada de impuesto de renta</v>
          </cell>
          <cell r="E52">
            <v>0</v>
          </cell>
          <cell r="F52">
            <v>15465000</v>
          </cell>
          <cell r="G52">
            <v>0</v>
          </cell>
          <cell r="H52">
            <v>15465000</v>
          </cell>
        </row>
        <row r="53">
          <cell r="A53" t="str">
            <v>13151501</v>
          </cell>
          <cell r="B53" t="str">
            <v/>
          </cell>
          <cell r="C53" t="str">
            <v>5</v>
          </cell>
          <cell r="D53" t="str">
            <v>Saldo a Favor Impuesto de Renta</v>
          </cell>
          <cell r="E53">
            <v>0</v>
          </cell>
          <cell r="F53">
            <v>15465000</v>
          </cell>
          <cell r="G53">
            <v>0</v>
          </cell>
          <cell r="H53">
            <v>15465000</v>
          </cell>
        </row>
        <row r="54">
          <cell r="A54" t="str">
            <v>131521</v>
          </cell>
          <cell r="B54" t="str">
            <v/>
          </cell>
          <cell r="C54" t="str">
            <v>4</v>
          </cell>
          <cell r="D54" t="str">
            <v>Autoretenciones en la fuente a favor - RENTA</v>
          </cell>
          <cell r="E54">
            <v>5680393</v>
          </cell>
          <cell r="F54">
            <v>425813</v>
          </cell>
          <cell r="G54">
            <v>6106206</v>
          </cell>
          <cell r="H54">
            <v>0</v>
          </cell>
        </row>
        <row r="55">
          <cell r="A55" t="str">
            <v>13152108</v>
          </cell>
          <cell r="B55" t="str">
            <v/>
          </cell>
          <cell r="C55" t="str">
            <v>5</v>
          </cell>
          <cell r="D55" t="str">
            <v>Autoretenciones en la fuente a favor - RENTA 0,80%</v>
          </cell>
          <cell r="E55">
            <v>5680393</v>
          </cell>
          <cell r="F55">
            <v>425813</v>
          </cell>
          <cell r="G55">
            <v>6106206</v>
          </cell>
          <cell r="H55">
            <v>0</v>
          </cell>
        </row>
        <row r="56">
          <cell r="A56" t="str">
            <v>15</v>
          </cell>
          <cell r="B56" t="str">
            <v/>
          </cell>
          <cell r="C56" t="str">
            <v>2</v>
          </cell>
          <cell r="D56" t="str">
            <v>Propiedades, Planta y Equipo</v>
          </cell>
          <cell r="E56">
            <v>103714342</v>
          </cell>
          <cell r="F56">
            <v>0</v>
          </cell>
          <cell r="G56">
            <v>1247089</v>
          </cell>
          <cell r="H56">
            <v>102467253</v>
          </cell>
        </row>
        <row r="57">
          <cell r="A57" t="str">
            <v>1525</v>
          </cell>
          <cell r="B57" t="str">
            <v/>
          </cell>
          <cell r="C57" t="str">
            <v>3</v>
          </cell>
          <cell r="D57" t="str">
            <v>Equipo de computo</v>
          </cell>
          <cell r="E57">
            <v>1542410</v>
          </cell>
          <cell r="F57">
            <v>0</v>
          </cell>
          <cell r="G57">
            <v>31650</v>
          </cell>
          <cell r="H57">
            <v>1510760</v>
          </cell>
        </row>
        <row r="58">
          <cell r="A58" t="str">
            <v>152505</v>
          </cell>
          <cell r="B58" t="str">
            <v/>
          </cell>
          <cell r="C58" t="str">
            <v>4</v>
          </cell>
          <cell r="D58" t="str">
            <v>Costo Equipo  de Computo</v>
          </cell>
          <cell r="E58">
            <v>1899000</v>
          </cell>
          <cell r="F58">
            <v>0</v>
          </cell>
          <cell r="G58">
            <v>0</v>
          </cell>
          <cell r="H58">
            <v>1899000</v>
          </cell>
        </row>
        <row r="59">
          <cell r="A59" t="str">
            <v>152530</v>
          </cell>
          <cell r="B59" t="str">
            <v/>
          </cell>
          <cell r="C59" t="str">
            <v>4</v>
          </cell>
          <cell r="D59" t="str">
            <v>Depreciacion Equipo de Computo</v>
          </cell>
          <cell r="E59">
            <v>356590</v>
          </cell>
          <cell r="F59">
            <v>0</v>
          </cell>
          <cell r="G59">
            <v>31650</v>
          </cell>
          <cell r="H59">
            <v>388240</v>
          </cell>
        </row>
        <row r="60">
          <cell r="A60" t="str">
            <v>1540</v>
          </cell>
          <cell r="B60" t="str">
            <v/>
          </cell>
          <cell r="C60" t="str">
            <v>3</v>
          </cell>
          <cell r="D60" t="str">
            <v>Flota y Equipo de Transporte</v>
          </cell>
          <cell r="E60">
            <v>102171932</v>
          </cell>
          <cell r="F60">
            <v>0</v>
          </cell>
          <cell r="G60">
            <v>1215439</v>
          </cell>
          <cell r="H60">
            <v>100956493</v>
          </cell>
        </row>
        <row r="61">
          <cell r="A61" t="str">
            <v>154005</v>
          </cell>
          <cell r="B61" t="str">
            <v/>
          </cell>
          <cell r="C61" t="str">
            <v>4</v>
          </cell>
          <cell r="D61" t="str">
            <v>Costo Flota y Equipo de Transporte</v>
          </cell>
          <cell r="E61">
            <v>159667000</v>
          </cell>
          <cell r="F61">
            <v>0</v>
          </cell>
          <cell r="G61">
            <v>0</v>
          </cell>
          <cell r="H61">
            <v>159667000</v>
          </cell>
        </row>
        <row r="62">
          <cell r="A62" t="str">
            <v>154090</v>
          </cell>
          <cell r="B62" t="str">
            <v/>
          </cell>
          <cell r="C62" t="str">
            <v>4</v>
          </cell>
          <cell r="D62" t="str">
            <v>Depreciaciòn Flota y Equipo de Transporte</v>
          </cell>
          <cell r="E62">
            <v>-57495068</v>
          </cell>
          <cell r="F62">
            <v>0</v>
          </cell>
          <cell r="G62">
            <v>1215439</v>
          </cell>
          <cell r="H62">
            <v>-58710507</v>
          </cell>
        </row>
        <row r="63">
          <cell r="A63" t="str">
            <v>16</v>
          </cell>
          <cell r="B63" t="str">
            <v/>
          </cell>
          <cell r="C63" t="str">
            <v>2</v>
          </cell>
          <cell r="D63" t="str">
            <v>Propiedades Inv registradas al vlr razonable con cambios en</v>
          </cell>
          <cell r="E63">
            <v>12240907731</v>
          </cell>
          <cell r="F63">
            <v>0</v>
          </cell>
          <cell r="G63">
            <v>0</v>
          </cell>
          <cell r="H63">
            <v>12240907731</v>
          </cell>
        </row>
        <row r="64">
          <cell r="A64" t="str">
            <v>1605</v>
          </cell>
          <cell r="B64" t="str">
            <v/>
          </cell>
          <cell r="C64" t="str">
            <v>3</v>
          </cell>
          <cell r="D64" t="str">
            <v>Propiedades de inversión - Terrenos</v>
          </cell>
          <cell r="E64">
            <v>2671370699</v>
          </cell>
          <cell r="F64">
            <v>0</v>
          </cell>
          <cell r="G64">
            <v>0</v>
          </cell>
          <cell r="H64">
            <v>2671370699</v>
          </cell>
        </row>
        <row r="65">
          <cell r="A65" t="str">
            <v>160505</v>
          </cell>
          <cell r="B65" t="str">
            <v/>
          </cell>
          <cell r="C65" t="str">
            <v>4</v>
          </cell>
          <cell r="D65" t="str">
            <v>Propiedades de inversión - Terrenos - Costo</v>
          </cell>
          <cell r="E65">
            <v>2445569896</v>
          </cell>
          <cell r="F65">
            <v>0</v>
          </cell>
          <cell r="G65">
            <v>0</v>
          </cell>
          <cell r="H65">
            <v>2445569896</v>
          </cell>
        </row>
        <row r="66">
          <cell r="A66" t="str">
            <v>160510</v>
          </cell>
          <cell r="B66" t="str">
            <v/>
          </cell>
          <cell r="C66" t="str">
            <v>4</v>
          </cell>
          <cell r="D66" t="str">
            <v>Propiedades de inversion- Terrenos- Ajuste a valor razonable</v>
          </cell>
          <cell r="E66">
            <v>225800803</v>
          </cell>
          <cell r="F66">
            <v>0</v>
          </cell>
          <cell r="G66">
            <v>0</v>
          </cell>
          <cell r="H66">
            <v>225800803</v>
          </cell>
        </row>
        <row r="67">
          <cell r="A67" t="str">
            <v>1610</v>
          </cell>
          <cell r="B67" t="str">
            <v/>
          </cell>
          <cell r="C67" t="str">
            <v>3</v>
          </cell>
          <cell r="D67" t="str">
            <v>Propiedades de inversión - Edificaciones</v>
          </cell>
          <cell r="E67">
            <v>9569537032</v>
          </cell>
          <cell r="F67">
            <v>0</v>
          </cell>
          <cell r="G67">
            <v>0</v>
          </cell>
          <cell r="H67">
            <v>9569537032</v>
          </cell>
        </row>
        <row r="68">
          <cell r="A68" t="str">
            <v>161005</v>
          </cell>
          <cell r="B68" t="str">
            <v/>
          </cell>
          <cell r="C68" t="str">
            <v>4</v>
          </cell>
          <cell r="D68" t="str">
            <v>Propiedades de inversión - Edificaciones - Costo</v>
          </cell>
          <cell r="E68">
            <v>9389923476</v>
          </cell>
          <cell r="F68">
            <v>0</v>
          </cell>
          <cell r="G68">
            <v>0</v>
          </cell>
          <cell r="H68">
            <v>9389923476</v>
          </cell>
        </row>
        <row r="69">
          <cell r="A69" t="str">
            <v>161020</v>
          </cell>
          <cell r="B69" t="str">
            <v/>
          </cell>
          <cell r="C69" t="str">
            <v>4</v>
          </cell>
          <cell r="D69" t="str">
            <v>Propiedades de inversión -  Edificaciones - Ajustes a valor</v>
          </cell>
          <cell r="E69">
            <v>179613556</v>
          </cell>
          <cell r="F69">
            <v>0</v>
          </cell>
          <cell r="G69">
            <v>0</v>
          </cell>
          <cell r="H69">
            <v>179613556</v>
          </cell>
        </row>
        <row r="70">
          <cell r="A70" t="str">
            <v>18</v>
          </cell>
          <cell r="B70" t="str">
            <v/>
          </cell>
          <cell r="C70" t="str">
            <v>2</v>
          </cell>
          <cell r="D70" t="str">
            <v>Otros Activos no financieros</v>
          </cell>
          <cell r="E70">
            <v>2000000</v>
          </cell>
          <cell r="F70">
            <v>75000</v>
          </cell>
          <cell r="G70">
            <v>575000</v>
          </cell>
          <cell r="H70">
            <v>1500000</v>
          </cell>
        </row>
        <row r="71">
          <cell r="A71" t="str">
            <v>1805</v>
          </cell>
          <cell r="B71" t="str">
            <v/>
          </cell>
          <cell r="C71" t="str">
            <v>3</v>
          </cell>
          <cell r="D71" t="str">
            <v>Gastos Pagados por Anticipado</v>
          </cell>
          <cell r="E71">
            <v>2000000</v>
          </cell>
          <cell r="F71">
            <v>75000</v>
          </cell>
          <cell r="G71">
            <v>575000</v>
          </cell>
          <cell r="H71">
            <v>1500000</v>
          </cell>
        </row>
        <row r="72">
          <cell r="A72" t="str">
            <v>180595</v>
          </cell>
          <cell r="B72" t="str">
            <v/>
          </cell>
          <cell r="C72" t="str">
            <v>4</v>
          </cell>
          <cell r="D72" t="str">
            <v>Otros</v>
          </cell>
          <cell r="E72">
            <v>2000000</v>
          </cell>
          <cell r="F72">
            <v>75000</v>
          </cell>
          <cell r="G72">
            <v>575000</v>
          </cell>
          <cell r="H72">
            <v>1500000</v>
          </cell>
        </row>
        <row r="73">
          <cell r="A73" t="str">
            <v>18059505</v>
          </cell>
          <cell r="B73" t="str">
            <v/>
          </cell>
          <cell r="C73" t="str">
            <v>5</v>
          </cell>
          <cell r="D73" t="str">
            <v>Administración</v>
          </cell>
          <cell r="E73">
            <v>2000000</v>
          </cell>
          <cell r="F73">
            <v>75000</v>
          </cell>
          <cell r="G73">
            <v>575000</v>
          </cell>
          <cell r="H73">
            <v>1500000</v>
          </cell>
        </row>
        <row r="74">
          <cell r="A74" t="str">
            <v>2</v>
          </cell>
          <cell r="B74" t="str">
            <v/>
          </cell>
          <cell r="C74" t="str">
            <v>1</v>
          </cell>
          <cell r="D74" t="str">
            <v>PASIVO</v>
          </cell>
          <cell r="E74">
            <v>6154256815</v>
          </cell>
          <cell r="F74">
            <v>135849338</v>
          </cell>
          <cell r="G74">
            <v>72820968</v>
          </cell>
          <cell r="H74">
            <v>6091228445</v>
          </cell>
        </row>
        <row r="75">
          <cell r="A75" t="str">
            <v>21</v>
          </cell>
          <cell r="B75" t="str">
            <v/>
          </cell>
          <cell r="C75" t="str">
            <v>2</v>
          </cell>
          <cell r="D75" t="str">
            <v>Obligaciones Financieras</v>
          </cell>
          <cell r="E75">
            <v>3585240</v>
          </cell>
          <cell r="F75">
            <v>38618513</v>
          </cell>
          <cell r="G75">
            <v>42917623</v>
          </cell>
          <cell r="H75">
            <v>7884350</v>
          </cell>
        </row>
        <row r="76">
          <cell r="A76" t="str">
            <v>2105</v>
          </cell>
          <cell r="B76" t="str">
            <v/>
          </cell>
          <cell r="C76" t="str">
            <v>3</v>
          </cell>
          <cell r="D76" t="str">
            <v>Pasivos financieros (Corriente)</v>
          </cell>
          <cell r="E76">
            <v>3585240</v>
          </cell>
          <cell r="F76">
            <v>38618513</v>
          </cell>
          <cell r="G76">
            <v>42917623</v>
          </cell>
          <cell r="H76">
            <v>7884350</v>
          </cell>
        </row>
        <row r="77">
          <cell r="A77" t="str">
            <v>210530</v>
          </cell>
          <cell r="B77" t="str">
            <v/>
          </cell>
          <cell r="C77" t="str">
            <v>4</v>
          </cell>
          <cell r="D77" t="str">
            <v>Tarjetas de Crédito</v>
          </cell>
          <cell r="E77">
            <v>3585240</v>
          </cell>
          <cell r="F77">
            <v>38618513</v>
          </cell>
          <cell r="G77">
            <v>42917623</v>
          </cell>
          <cell r="H77">
            <v>7884350</v>
          </cell>
        </row>
        <row r="78">
          <cell r="A78" t="str">
            <v>21053005</v>
          </cell>
          <cell r="B78" t="str">
            <v/>
          </cell>
          <cell r="C78" t="str">
            <v>5</v>
          </cell>
          <cell r="D78" t="str">
            <v>Tarjeta de Credito 5424264 Roberto Azcuenaga</v>
          </cell>
          <cell r="E78">
            <v>3585240</v>
          </cell>
          <cell r="F78">
            <v>38618513</v>
          </cell>
          <cell r="G78">
            <v>42917623</v>
          </cell>
          <cell r="H78">
            <v>7884350</v>
          </cell>
        </row>
        <row r="79">
          <cell r="A79" t="str">
            <v>22</v>
          </cell>
          <cell r="B79" t="str">
            <v/>
          </cell>
          <cell r="C79" t="str">
            <v>2</v>
          </cell>
          <cell r="D79" t="str">
            <v>Proveedores y Cuentas por Pagar</v>
          </cell>
          <cell r="E79">
            <v>5368395307</v>
          </cell>
          <cell r="F79">
            <v>22864790</v>
          </cell>
          <cell r="G79">
            <v>17532224</v>
          </cell>
          <cell r="H79">
            <v>5363062741</v>
          </cell>
        </row>
        <row r="80">
          <cell r="A80" t="str">
            <v>2210</v>
          </cell>
          <cell r="B80" t="str">
            <v/>
          </cell>
          <cell r="C80" t="str">
            <v>3</v>
          </cell>
          <cell r="D80" t="str">
            <v>Costos y gastos por pagar</v>
          </cell>
          <cell r="E80">
            <v>18071905</v>
          </cell>
          <cell r="F80">
            <v>10883948</v>
          </cell>
          <cell r="G80">
            <v>6372563</v>
          </cell>
          <cell r="H80">
            <v>13560520</v>
          </cell>
        </row>
        <row r="81">
          <cell r="A81" t="str">
            <v>221005</v>
          </cell>
          <cell r="B81" t="str">
            <v/>
          </cell>
          <cell r="C81" t="str">
            <v>4</v>
          </cell>
          <cell r="D81" t="str">
            <v>Honorarios</v>
          </cell>
          <cell r="E81">
            <v>3726189</v>
          </cell>
          <cell r="F81">
            <v>1782612</v>
          </cell>
          <cell r="G81">
            <v>891306</v>
          </cell>
          <cell r="H81">
            <v>2834883</v>
          </cell>
        </row>
        <row r="82">
          <cell r="A82" t="str">
            <v>221005</v>
          </cell>
          <cell r="B82" t="str">
            <v>1016041362</v>
          </cell>
          <cell r="C82" t="str">
            <v>9</v>
          </cell>
          <cell r="D82" t="str">
            <v>OROZCO ALVAREZ LIZETH JORLADY</v>
          </cell>
          <cell r="E82">
            <v>3565224</v>
          </cell>
          <cell r="F82">
            <v>1782612</v>
          </cell>
          <cell r="G82">
            <v>891306</v>
          </cell>
          <cell r="H82">
            <v>2673918</v>
          </cell>
        </row>
        <row r="83">
          <cell r="A83" t="str">
            <v>221005</v>
          </cell>
          <cell r="B83" t="str">
            <v>900233925</v>
          </cell>
          <cell r="C83" t="str">
            <v>9</v>
          </cell>
          <cell r="D83" t="str">
            <v>ASCENCIO JIMENEZ ASESORES LTDA</v>
          </cell>
          <cell r="E83">
            <v>160965</v>
          </cell>
          <cell r="F83">
            <v>0</v>
          </cell>
          <cell r="G83">
            <v>0</v>
          </cell>
          <cell r="H83">
            <v>160965</v>
          </cell>
        </row>
        <row r="84">
          <cell r="A84" t="str">
            <v>221010</v>
          </cell>
          <cell r="B84" t="str">
            <v/>
          </cell>
          <cell r="C84" t="str">
            <v>4</v>
          </cell>
          <cell r="D84" t="str">
            <v>Servicios</v>
          </cell>
          <cell r="E84">
            <v>14128716</v>
          </cell>
          <cell r="F84">
            <v>8884336</v>
          </cell>
          <cell r="G84">
            <v>5352157</v>
          </cell>
          <cell r="H84">
            <v>10596537</v>
          </cell>
        </row>
        <row r="85">
          <cell r="A85" t="str">
            <v>221010</v>
          </cell>
          <cell r="B85" t="str">
            <v>900233925</v>
          </cell>
          <cell r="C85" t="str">
            <v>9</v>
          </cell>
          <cell r="D85" t="str">
            <v>ASCENCIO JIMENEZ ASESORES LTDA</v>
          </cell>
          <cell r="E85">
            <v>14128716</v>
          </cell>
          <cell r="F85">
            <v>8884336</v>
          </cell>
          <cell r="G85">
            <v>5352157</v>
          </cell>
          <cell r="H85">
            <v>10596537</v>
          </cell>
        </row>
        <row r="86">
          <cell r="A86" t="str">
            <v>221095</v>
          </cell>
          <cell r="B86" t="str">
            <v/>
          </cell>
          <cell r="C86" t="str">
            <v>4</v>
          </cell>
          <cell r="D86" t="str">
            <v>Otros</v>
          </cell>
          <cell r="E86">
            <v>217000</v>
          </cell>
          <cell r="F86">
            <v>217000</v>
          </cell>
          <cell r="G86">
            <v>129100</v>
          </cell>
          <cell r="H86">
            <v>129100</v>
          </cell>
        </row>
        <row r="87">
          <cell r="A87" t="str">
            <v>22109595</v>
          </cell>
          <cell r="B87" t="str">
            <v/>
          </cell>
          <cell r="C87" t="str">
            <v>5</v>
          </cell>
          <cell r="D87" t="str">
            <v>Otros - Costos y gastos por pagar</v>
          </cell>
          <cell r="E87">
            <v>217000</v>
          </cell>
          <cell r="F87">
            <v>217000</v>
          </cell>
          <cell r="G87">
            <v>129100</v>
          </cell>
          <cell r="H87">
            <v>129100</v>
          </cell>
        </row>
        <row r="88">
          <cell r="A88" t="str">
            <v>22109595</v>
          </cell>
          <cell r="B88" t="str">
            <v>860068182</v>
          </cell>
          <cell r="C88" t="str">
            <v>9</v>
          </cell>
          <cell r="D88" t="str">
            <v>CREDICORP CAPITAL COLOMBIA S.A</v>
          </cell>
          <cell r="E88">
            <v>0</v>
          </cell>
          <cell r="F88">
            <v>0</v>
          </cell>
          <cell r="G88">
            <v>129100</v>
          </cell>
          <cell r="H88">
            <v>129100</v>
          </cell>
        </row>
        <row r="89">
          <cell r="A89" t="str">
            <v>22109595</v>
          </cell>
          <cell r="B89" t="str">
            <v>900233925</v>
          </cell>
          <cell r="C89" t="str">
            <v>9</v>
          </cell>
          <cell r="D89" t="str">
            <v>ASCENCIO JIMENEZ ASESORES LTDA</v>
          </cell>
          <cell r="E89">
            <v>217000</v>
          </cell>
          <cell r="F89">
            <v>217000</v>
          </cell>
          <cell r="G89">
            <v>0</v>
          </cell>
          <cell r="H89">
            <v>0</v>
          </cell>
        </row>
        <row r="90">
          <cell r="A90" t="str">
            <v>2230</v>
          </cell>
          <cell r="B90" t="str">
            <v/>
          </cell>
          <cell r="C90" t="str">
            <v>3</v>
          </cell>
          <cell r="D90" t="str">
            <v>Cuentas por pagar a entidades relacionadas.(Corriente)</v>
          </cell>
          <cell r="E90">
            <v>5350323402</v>
          </cell>
          <cell r="F90">
            <v>11980842</v>
          </cell>
          <cell r="G90">
            <v>11159661</v>
          </cell>
          <cell r="H90">
            <v>5349502221</v>
          </cell>
        </row>
        <row r="91">
          <cell r="A91" t="str">
            <v>223050</v>
          </cell>
          <cell r="B91" t="str">
            <v/>
          </cell>
          <cell r="C91" t="str">
            <v>4</v>
          </cell>
          <cell r="D91" t="str">
            <v>Cuentas por pagar a partes relacionadas</v>
          </cell>
          <cell r="E91">
            <v>5350323402</v>
          </cell>
          <cell r="F91">
            <v>11980842</v>
          </cell>
          <cell r="G91">
            <v>11159661</v>
          </cell>
          <cell r="H91">
            <v>5349502221</v>
          </cell>
        </row>
        <row r="92">
          <cell r="A92" t="str">
            <v>223050</v>
          </cell>
          <cell r="B92" t="str">
            <v>19069284</v>
          </cell>
          <cell r="C92" t="str">
            <v>9</v>
          </cell>
          <cell r="D92" t="str">
            <v>AZCUENAGA SILVA ROBERTO</v>
          </cell>
          <cell r="E92">
            <v>5350323402</v>
          </cell>
          <cell r="F92">
            <v>11980842</v>
          </cell>
          <cell r="G92">
            <v>11159661</v>
          </cell>
          <cell r="H92">
            <v>5349502221</v>
          </cell>
        </row>
        <row r="93">
          <cell r="A93" t="str">
            <v>23</v>
          </cell>
          <cell r="B93" t="str">
            <v/>
          </cell>
          <cell r="C93" t="str">
            <v>2</v>
          </cell>
          <cell r="D93" t="str">
            <v>Pasivos por retenciones en la fuente. (Corriente)</v>
          </cell>
          <cell r="E93">
            <v>660657</v>
          </cell>
          <cell r="F93">
            <v>624199</v>
          </cell>
          <cell r="G93">
            <v>815765</v>
          </cell>
          <cell r="H93">
            <v>852223</v>
          </cell>
        </row>
        <row r="94">
          <cell r="A94" t="str">
            <v>2305</v>
          </cell>
          <cell r="B94" t="str">
            <v/>
          </cell>
          <cell r="C94" t="str">
            <v>3</v>
          </cell>
          <cell r="D94" t="str">
            <v>Retencion en la fuente</v>
          </cell>
          <cell r="E94">
            <v>611322</v>
          </cell>
          <cell r="F94">
            <v>624199</v>
          </cell>
          <cell r="G94">
            <v>743973</v>
          </cell>
          <cell r="H94">
            <v>731096</v>
          </cell>
        </row>
        <row r="95">
          <cell r="A95" t="str">
            <v>230515</v>
          </cell>
          <cell r="B95" t="str">
            <v/>
          </cell>
          <cell r="C95" t="str">
            <v>4</v>
          </cell>
          <cell r="D95" t="str">
            <v>Retencion - Honorarios</v>
          </cell>
          <cell r="E95">
            <v>0</v>
          </cell>
          <cell r="F95">
            <v>0</v>
          </cell>
          <cell r="G95">
            <v>186560</v>
          </cell>
          <cell r="H95">
            <v>186560</v>
          </cell>
        </row>
        <row r="96">
          <cell r="A96" t="str">
            <v>23051510</v>
          </cell>
          <cell r="B96" t="str">
            <v/>
          </cell>
          <cell r="C96" t="str">
            <v>5</v>
          </cell>
          <cell r="D96" t="str">
            <v>Retencion - Honorarios - 10% Recaudada</v>
          </cell>
          <cell r="E96">
            <v>14000</v>
          </cell>
          <cell r="F96">
            <v>0</v>
          </cell>
          <cell r="G96">
            <v>0</v>
          </cell>
          <cell r="H96">
            <v>14000</v>
          </cell>
        </row>
        <row r="97">
          <cell r="A97" t="str">
            <v>23051511</v>
          </cell>
          <cell r="B97" t="str">
            <v/>
          </cell>
          <cell r="C97" t="str">
            <v>5</v>
          </cell>
          <cell r="D97" t="str">
            <v>Retencion - Honorarios - 11% Recaudada</v>
          </cell>
          <cell r="E97">
            <v>936320</v>
          </cell>
          <cell r="F97">
            <v>0</v>
          </cell>
          <cell r="G97">
            <v>186560</v>
          </cell>
          <cell r="H97">
            <v>1122880</v>
          </cell>
        </row>
        <row r="98">
          <cell r="A98" t="str">
            <v>23051595</v>
          </cell>
          <cell r="B98" t="str">
            <v/>
          </cell>
          <cell r="C98" t="str">
            <v>5</v>
          </cell>
          <cell r="D98" t="str">
            <v>Retencion - Honorarios - Pagos DIAN</v>
          </cell>
          <cell r="E98">
            <v>-950320</v>
          </cell>
          <cell r="F98">
            <v>0</v>
          </cell>
          <cell r="G98">
            <v>0</v>
          </cell>
          <cell r="H98">
            <v>-950320</v>
          </cell>
        </row>
        <row r="99">
          <cell r="A99" t="str">
            <v>230525</v>
          </cell>
          <cell r="B99" t="str">
            <v/>
          </cell>
          <cell r="C99" t="str">
            <v>4</v>
          </cell>
          <cell r="D99" t="str">
            <v>Retencion - Servicios</v>
          </cell>
          <cell r="E99">
            <v>123600</v>
          </cell>
          <cell r="F99">
            <v>123600</v>
          </cell>
          <cell r="G99">
            <v>131033</v>
          </cell>
          <cell r="H99">
            <v>131033</v>
          </cell>
        </row>
        <row r="100">
          <cell r="A100" t="str">
            <v>23052535</v>
          </cell>
          <cell r="B100" t="str">
            <v/>
          </cell>
          <cell r="C100" t="str">
            <v>5</v>
          </cell>
          <cell r="D100" t="str">
            <v>Retencion - Servicios - 3.5% Recaudada</v>
          </cell>
          <cell r="E100">
            <v>0</v>
          </cell>
          <cell r="F100">
            <v>0</v>
          </cell>
          <cell r="G100">
            <v>7433</v>
          </cell>
          <cell r="H100">
            <v>7433</v>
          </cell>
        </row>
        <row r="101">
          <cell r="A101" t="str">
            <v>23052540</v>
          </cell>
          <cell r="B101" t="str">
            <v/>
          </cell>
          <cell r="C101" t="str">
            <v>5</v>
          </cell>
          <cell r="D101" t="str">
            <v>Retencion - Servicios - 4%  Recaudada</v>
          </cell>
          <cell r="E101">
            <v>1365928</v>
          </cell>
          <cell r="F101">
            <v>0</v>
          </cell>
          <cell r="G101">
            <v>123600</v>
          </cell>
          <cell r="H101">
            <v>1489528</v>
          </cell>
        </row>
        <row r="102">
          <cell r="A102" t="str">
            <v>23052595</v>
          </cell>
          <cell r="B102" t="str">
            <v/>
          </cell>
          <cell r="C102" t="str">
            <v>5</v>
          </cell>
          <cell r="D102" t="str">
            <v>Retencion - Servicios - Pagos DIAN</v>
          </cell>
          <cell r="E102">
            <v>-1242328</v>
          </cell>
          <cell r="F102">
            <v>123600</v>
          </cell>
          <cell r="G102">
            <v>0</v>
          </cell>
          <cell r="H102">
            <v>-1365928</v>
          </cell>
        </row>
        <row r="103">
          <cell r="A103" t="str">
            <v>230540</v>
          </cell>
          <cell r="B103" t="str">
            <v/>
          </cell>
          <cell r="C103" t="str">
            <v>4</v>
          </cell>
          <cell r="D103" t="str">
            <v>Retencion - Compras</v>
          </cell>
          <cell r="E103">
            <v>435</v>
          </cell>
          <cell r="F103">
            <v>435</v>
          </cell>
          <cell r="G103">
            <v>567</v>
          </cell>
          <cell r="H103">
            <v>567</v>
          </cell>
        </row>
        <row r="104">
          <cell r="A104" t="str">
            <v>23054001</v>
          </cell>
          <cell r="B104" t="str">
            <v/>
          </cell>
          <cell r="C104" t="str">
            <v>5</v>
          </cell>
          <cell r="D104" t="str">
            <v>Retencion - Compras - 0,1% Recaudada</v>
          </cell>
          <cell r="E104">
            <v>4518</v>
          </cell>
          <cell r="F104">
            <v>0</v>
          </cell>
          <cell r="G104">
            <v>567</v>
          </cell>
          <cell r="H104">
            <v>5085</v>
          </cell>
        </row>
        <row r="105">
          <cell r="A105" t="str">
            <v>23054095</v>
          </cell>
          <cell r="B105" t="str">
            <v/>
          </cell>
          <cell r="C105" t="str">
            <v>5</v>
          </cell>
          <cell r="D105" t="str">
            <v>Retencion - Compras - Pagos DIAN</v>
          </cell>
          <cell r="E105">
            <v>-4083</v>
          </cell>
          <cell r="F105">
            <v>435</v>
          </cell>
          <cell r="G105">
            <v>0</v>
          </cell>
          <cell r="H105">
            <v>-4518</v>
          </cell>
        </row>
        <row r="106">
          <cell r="A106" t="str">
            <v>230575</v>
          </cell>
          <cell r="B106" t="str">
            <v/>
          </cell>
          <cell r="C106" t="str">
            <v>4</v>
          </cell>
          <cell r="D106" t="str">
            <v>Autoretencion RENTA</v>
          </cell>
          <cell r="E106">
            <v>487287</v>
          </cell>
          <cell r="F106">
            <v>500164</v>
          </cell>
          <cell r="G106">
            <v>425813</v>
          </cell>
          <cell r="H106">
            <v>412936</v>
          </cell>
        </row>
        <row r="107">
          <cell r="A107" t="str">
            <v>23057508</v>
          </cell>
          <cell r="B107" t="str">
            <v/>
          </cell>
          <cell r="C107" t="str">
            <v>5</v>
          </cell>
          <cell r="D107" t="str">
            <v>Autoretencion RENTA - 08%</v>
          </cell>
          <cell r="E107">
            <v>5680393</v>
          </cell>
          <cell r="F107">
            <v>12877</v>
          </cell>
          <cell r="G107">
            <v>425813</v>
          </cell>
          <cell r="H107">
            <v>6093329</v>
          </cell>
        </row>
        <row r="108">
          <cell r="A108" t="str">
            <v>23057595</v>
          </cell>
          <cell r="B108" t="str">
            <v/>
          </cell>
          <cell r="C108" t="str">
            <v>5</v>
          </cell>
          <cell r="D108" t="str">
            <v>Autoretencion RENTA - Pagos DIAN</v>
          </cell>
          <cell r="E108">
            <v>-5193106</v>
          </cell>
          <cell r="F108">
            <v>487287</v>
          </cell>
          <cell r="G108">
            <v>0</v>
          </cell>
          <cell r="H108">
            <v>-5680393</v>
          </cell>
        </row>
        <row r="109">
          <cell r="A109" t="str">
            <v>2340</v>
          </cell>
          <cell r="B109" t="str">
            <v/>
          </cell>
          <cell r="C109" t="str">
            <v>3</v>
          </cell>
          <cell r="D109" t="str">
            <v>Retencion en la fuente - ICA</v>
          </cell>
          <cell r="E109">
            <v>49335</v>
          </cell>
          <cell r="F109">
            <v>0</v>
          </cell>
          <cell r="G109">
            <v>71792</v>
          </cell>
          <cell r="H109">
            <v>121127</v>
          </cell>
        </row>
        <row r="110">
          <cell r="A110" t="str">
            <v>234006</v>
          </cell>
          <cell r="B110" t="str">
            <v/>
          </cell>
          <cell r="C110" t="str">
            <v>4</v>
          </cell>
          <cell r="D110" t="str">
            <v>Retencion en la fuente - ICA - 6.9 x mil - Recaudada</v>
          </cell>
          <cell r="E110">
            <v>301050</v>
          </cell>
          <cell r="F110">
            <v>0</v>
          </cell>
          <cell r="G110">
            <v>33023</v>
          </cell>
          <cell r="H110">
            <v>334073</v>
          </cell>
        </row>
        <row r="111">
          <cell r="A111" t="str">
            <v>234009</v>
          </cell>
          <cell r="B111" t="str">
            <v/>
          </cell>
          <cell r="C111" t="str">
            <v>4</v>
          </cell>
          <cell r="D111" t="str">
            <v>Retencion en la fuente - ICA - 9.66 x mil - Recaudada</v>
          </cell>
          <cell r="E111">
            <v>328440</v>
          </cell>
          <cell r="F111">
            <v>0</v>
          </cell>
          <cell r="G111">
            <v>28014</v>
          </cell>
          <cell r="H111">
            <v>356454</v>
          </cell>
        </row>
        <row r="112">
          <cell r="A112" t="str">
            <v>234013</v>
          </cell>
          <cell r="B112" t="str">
            <v/>
          </cell>
          <cell r="C112" t="str">
            <v>4</v>
          </cell>
          <cell r="D112" t="str">
            <v>Retencion en la fuente - ICA - 13.8 x mil - Recaudada</v>
          </cell>
          <cell r="E112">
            <v>0</v>
          </cell>
          <cell r="F112">
            <v>0</v>
          </cell>
          <cell r="G112">
            <v>10755</v>
          </cell>
          <cell r="H112">
            <v>10755</v>
          </cell>
        </row>
        <row r="113">
          <cell r="A113" t="str">
            <v>234095</v>
          </cell>
          <cell r="B113" t="str">
            <v/>
          </cell>
          <cell r="C113" t="str">
            <v>4</v>
          </cell>
          <cell r="D113" t="str">
            <v>Retencion en la fuente - ICA - Pagos a tesoreria municipal</v>
          </cell>
          <cell r="E113">
            <v>-580155</v>
          </cell>
          <cell r="F113">
            <v>0</v>
          </cell>
          <cell r="G113">
            <v>0</v>
          </cell>
          <cell r="H113">
            <v>-580155</v>
          </cell>
        </row>
        <row r="114">
          <cell r="A114" t="str">
            <v>24</v>
          </cell>
          <cell r="B114" t="str">
            <v/>
          </cell>
          <cell r="C114" t="str">
            <v>2</v>
          </cell>
          <cell r="D114" t="str">
            <v>Impuestos por pagar</v>
          </cell>
          <cell r="E114">
            <v>24418082</v>
          </cell>
          <cell r="F114">
            <v>3759276</v>
          </cell>
          <cell r="G114">
            <v>7515680</v>
          </cell>
          <cell r="H114">
            <v>28174486</v>
          </cell>
        </row>
        <row r="115">
          <cell r="A115" t="str">
            <v>2410</v>
          </cell>
          <cell r="B115" t="str">
            <v/>
          </cell>
          <cell r="C115" t="str">
            <v>3</v>
          </cell>
          <cell r="D115" t="str">
            <v>Impuesto sobre las ventas por pagar - IVA</v>
          </cell>
          <cell r="E115">
            <v>22603082</v>
          </cell>
          <cell r="F115">
            <v>3398641</v>
          </cell>
          <cell r="G115">
            <v>7017508</v>
          </cell>
          <cell r="H115">
            <v>26221949</v>
          </cell>
        </row>
        <row r="116">
          <cell r="A116" t="str">
            <v>241005</v>
          </cell>
          <cell r="B116" t="str">
            <v/>
          </cell>
          <cell r="C116" t="str">
            <v>4</v>
          </cell>
          <cell r="D116" t="str">
            <v>IVA recaudado</v>
          </cell>
          <cell r="E116">
            <v>122514328</v>
          </cell>
          <cell r="F116">
            <v>0</v>
          </cell>
          <cell r="G116">
            <v>7017508</v>
          </cell>
          <cell r="H116">
            <v>129531836</v>
          </cell>
        </row>
        <row r="117">
          <cell r="A117" t="str">
            <v>24100519</v>
          </cell>
          <cell r="B117" t="str">
            <v/>
          </cell>
          <cell r="C117" t="str">
            <v>5</v>
          </cell>
          <cell r="D117" t="str">
            <v>IVA recaudado - 19%</v>
          </cell>
          <cell r="E117">
            <v>122514328</v>
          </cell>
          <cell r="F117">
            <v>0</v>
          </cell>
          <cell r="G117">
            <v>7017508</v>
          </cell>
          <cell r="H117">
            <v>129531836</v>
          </cell>
        </row>
        <row r="118">
          <cell r="A118" t="str">
            <v>241020</v>
          </cell>
          <cell r="B118" t="str">
            <v/>
          </cell>
          <cell r="C118" t="str">
            <v>4</v>
          </cell>
          <cell r="D118" t="str">
            <v>IVA descontable</v>
          </cell>
          <cell r="E118">
            <v>-17935084</v>
          </cell>
          <cell r="F118">
            <v>2346015</v>
          </cell>
          <cell r="G118">
            <v>0</v>
          </cell>
          <cell r="H118">
            <v>-20281099</v>
          </cell>
        </row>
        <row r="119">
          <cell r="A119" t="str">
            <v>24102019</v>
          </cell>
          <cell r="B119" t="str">
            <v/>
          </cell>
          <cell r="C119" t="str">
            <v>5</v>
          </cell>
          <cell r="D119" t="str">
            <v>IVA descontable - Compras  19%</v>
          </cell>
          <cell r="E119">
            <v>-4736638</v>
          </cell>
          <cell r="F119">
            <v>1091771</v>
          </cell>
          <cell r="G119">
            <v>0</v>
          </cell>
          <cell r="H119">
            <v>-5828409</v>
          </cell>
        </row>
        <row r="120">
          <cell r="A120" t="str">
            <v>24102025</v>
          </cell>
          <cell r="B120" t="str">
            <v/>
          </cell>
          <cell r="C120" t="str">
            <v>5</v>
          </cell>
          <cell r="D120" t="str">
            <v>IVA descontable - Compras  5%</v>
          </cell>
          <cell r="E120">
            <v>-57171</v>
          </cell>
          <cell r="F120">
            <v>12619</v>
          </cell>
          <cell r="G120">
            <v>0</v>
          </cell>
          <cell r="H120">
            <v>-69790</v>
          </cell>
        </row>
        <row r="121">
          <cell r="A121" t="str">
            <v>24102055</v>
          </cell>
          <cell r="B121" t="str">
            <v/>
          </cell>
          <cell r="C121" t="str">
            <v>5</v>
          </cell>
          <cell r="D121" t="str">
            <v>IVA descontable - Servicios 5%</v>
          </cell>
          <cell r="E121">
            <v>-31746</v>
          </cell>
          <cell r="F121">
            <v>0</v>
          </cell>
          <cell r="G121">
            <v>0</v>
          </cell>
          <cell r="H121">
            <v>-31746</v>
          </cell>
        </row>
        <row r="122">
          <cell r="A122" t="str">
            <v>24102059</v>
          </cell>
          <cell r="B122" t="str">
            <v/>
          </cell>
          <cell r="C122" t="str">
            <v>5</v>
          </cell>
          <cell r="D122" t="str">
            <v>IVA descontable - Servicios  19%</v>
          </cell>
          <cell r="E122">
            <v>-13109529</v>
          </cell>
          <cell r="F122">
            <v>1241625</v>
          </cell>
          <cell r="G122">
            <v>0</v>
          </cell>
          <cell r="H122">
            <v>-14351154</v>
          </cell>
        </row>
        <row r="123">
          <cell r="A123" t="str">
            <v>241030</v>
          </cell>
          <cell r="B123" t="str">
            <v/>
          </cell>
          <cell r="C123" t="str">
            <v>4</v>
          </cell>
          <cell r="D123" t="str">
            <v>IVA retenido por terceros</v>
          </cell>
          <cell r="E123">
            <v>-11206637</v>
          </cell>
          <cell r="F123">
            <v>1052626</v>
          </cell>
          <cell r="G123">
            <v>0</v>
          </cell>
          <cell r="H123">
            <v>-12259263</v>
          </cell>
        </row>
        <row r="124">
          <cell r="A124" t="str">
            <v>24103024</v>
          </cell>
          <cell r="B124" t="str">
            <v/>
          </cell>
          <cell r="C124" t="str">
            <v>5</v>
          </cell>
          <cell r="D124" t="str">
            <v>IVA retenido por terceros 2,4%</v>
          </cell>
          <cell r="E124">
            <v>-11206637</v>
          </cell>
          <cell r="F124">
            <v>1052626</v>
          </cell>
          <cell r="G124">
            <v>0</v>
          </cell>
          <cell r="H124">
            <v>-12259263</v>
          </cell>
        </row>
        <row r="125">
          <cell r="A125" t="str">
            <v>241095</v>
          </cell>
          <cell r="B125" t="str">
            <v/>
          </cell>
          <cell r="C125" t="str">
            <v>4</v>
          </cell>
          <cell r="D125" t="str">
            <v>IVA - Pagos a la DIAN</v>
          </cell>
          <cell r="E125">
            <v>-70769525</v>
          </cell>
          <cell r="F125">
            <v>0</v>
          </cell>
          <cell r="G125">
            <v>0</v>
          </cell>
          <cell r="H125">
            <v>-70769525</v>
          </cell>
        </row>
        <row r="126">
          <cell r="A126" t="str">
            <v>2415</v>
          </cell>
          <cell r="B126" t="str">
            <v/>
          </cell>
          <cell r="C126" t="str">
            <v>3</v>
          </cell>
          <cell r="D126" t="str">
            <v>De industria y comercio - ICA</v>
          </cell>
          <cell r="E126">
            <v>1815000</v>
          </cell>
          <cell r="F126">
            <v>360635</v>
          </cell>
          <cell r="G126">
            <v>498172</v>
          </cell>
          <cell r="H126">
            <v>1952537</v>
          </cell>
        </row>
        <row r="127">
          <cell r="A127" t="str">
            <v>241505</v>
          </cell>
          <cell r="B127" t="str">
            <v/>
          </cell>
          <cell r="C127" t="str">
            <v>4</v>
          </cell>
          <cell r="D127" t="str">
            <v>ICA causado sobre ingresos</v>
          </cell>
          <cell r="E127">
            <v>6893844</v>
          </cell>
          <cell r="F127">
            <v>0</v>
          </cell>
          <cell r="G127">
            <v>498172</v>
          </cell>
          <cell r="H127">
            <v>7392016</v>
          </cell>
        </row>
        <row r="128">
          <cell r="A128" t="str">
            <v>24150509</v>
          </cell>
          <cell r="B128" t="str">
            <v/>
          </cell>
          <cell r="C128" t="str">
            <v>5</v>
          </cell>
          <cell r="D128" t="str">
            <v>ICA causado sobre ingresos - 0.966%</v>
          </cell>
          <cell r="E128">
            <v>6893844</v>
          </cell>
          <cell r="F128">
            <v>0</v>
          </cell>
          <cell r="G128">
            <v>498172</v>
          </cell>
          <cell r="H128">
            <v>7392016</v>
          </cell>
        </row>
        <row r="129">
          <cell r="A129" t="str">
            <v>241530</v>
          </cell>
          <cell r="B129" t="str">
            <v/>
          </cell>
          <cell r="C129" t="str">
            <v>4</v>
          </cell>
          <cell r="D129" t="str">
            <v>ICA  retenido por terceros</v>
          </cell>
          <cell r="E129">
            <v>-5078844</v>
          </cell>
          <cell r="F129">
            <v>360635</v>
          </cell>
          <cell r="G129">
            <v>0</v>
          </cell>
          <cell r="H129">
            <v>-5439479</v>
          </cell>
        </row>
        <row r="130">
          <cell r="A130" t="str">
            <v>24153009</v>
          </cell>
          <cell r="B130" t="str">
            <v/>
          </cell>
          <cell r="C130" t="str">
            <v>5</v>
          </cell>
          <cell r="D130" t="str">
            <v>ICA  retenido por terceros - 0.966%</v>
          </cell>
          <cell r="E130">
            <v>-5038431</v>
          </cell>
          <cell r="F130">
            <v>356785</v>
          </cell>
          <cell r="G130">
            <v>0</v>
          </cell>
          <cell r="H130">
            <v>-5395216</v>
          </cell>
        </row>
        <row r="131">
          <cell r="A131" t="str">
            <v>24153012</v>
          </cell>
          <cell r="B131" t="str">
            <v/>
          </cell>
          <cell r="C131" t="str">
            <v>5</v>
          </cell>
          <cell r="D131" t="str">
            <v>ICA  retenido por terceros - 1.104%</v>
          </cell>
          <cell r="E131">
            <v>-40413</v>
          </cell>
          <cell r="F131">
            <v>3850</v>
          </cell>
          <cell r="G131">
            <v>0</v>
          </cell>
          <cell r="H131">
            <v>-44263</v>
          </cell>
        </row>
        <row r="132">
          <cell r="A132" t="str">
            <v>25</v>
          </cell>
          <cell r="B132" t="str">
            <v/>
          </cell>
          <cell r="C132" t="str">
            <v>2</v>
          </cell>
          <cell r="D132" t="str">
            <v>Pasivos por impuestos diferidos</v>
          </cell>
          <cell r="E132">
            <v>687214969</v>
          </cell>
          <cell r="F132">
            <v>0</v>
          </cell>
          <cell r="G132">
            <v>4039676</v>
          </cell>
          <cell r="H132">
            <v>691254645</v>
          </cell>
        </row>
        <row r="133">
          <cell r="A133" t="str">
            <v>2505</v>
          </cell>
          <cell r="B133" t="str">
            <v/>
          </cell>
          <cell r="C133" t="str">
            <v>3</v>
          </cell>
          <cell r="D133" t="str">
            <v>Impuesto de renta diferido - Crédito</v>
          </cell>
          <cell r="E133">
            <v>687214969</v>
          </cell>
          <cell r="F133">
            <v>0</v>
          </cell>
          <cell r="G133">
            <v>4039676</v>
          </cell>
          <cell r="H133">
            <v>691254645</v>
          </cell>
        </row>
        <row r="134">
          <cell r="A134" t="str">
            <v>250505</v>
          </cell>
          <cell r="B134" t="str">
            <v/>
          </cell>
          <cell r="C134" t="str">
            <v>4</v>
          </cell>
          <cell r="D134" t="str">
            <v>Impuesto de renta diferido - Dif. temporales en activos</v>
          </cell>
          <cell r="E134">
            <v>687214969</v>
          </cell>
          <cell r="F134">
            <v>0</v>
          </cell>
          <cell r="G134">
            <v>4039676</v>
          </cell>
          <cell r="H134">
            <v>691254645</v>
          </cell>
        </row>
        <row r="135">
          <cell r="A135" t="str">
            <v>26</v>
          </cell>
          <cell r="B135" t="str">
            <v/>
          </cell>
          <cell r="C135" t="str">
            <v>2</v>
          </cell>
          <cell r="D135" t="str">
            <v>Provisiones y Contingencias</v>
          </cell>
          <cell r="E135">
            <v>59173560</v>
          </cell>
          <cell r="F135">
            <v>59173560</v>
          </cell>
          <cell r="G135">
            <v>0</v>
          </cell>
          <cell r="H135">
            <v>0</v>
          </cell>
        </row>
        <row r="136">
          <cell r="A136" t="str">
            <v>2620</v>
          </cell>
          <cell r="B136" t="str">
            <v/>
          </cell>
          <cell r="C136" t="str">
            <v>3</v>
          </cell>
          <cell r="D136" t="str">
            <v>Para obligaciones fiscales</v>
          </cell>
          <cell r="E136">
            <v>59173560</v>
          </cell>
          <cell r="F136">
            <v>59173560</v>
          </cell>
          <cell r="G136">
            <v>0</v>
          </cell>
          <cell r="H136">
            <v>0</v>
          </cell>
        </row>
        <row r="137">
          <cell r="A137" t="str">
            <v>262005</v>
          </cell>
          <cell r="B137" t="str">
            <v/>
          </cell>
          <cell r="C137" t="str">
            <v>4</v>
          </cell>
          <cell r="D137" t="str">
            <v>Para impuesto de renta y complementarios</v>
          </cell>
          <cell r="E137">
            <v>59173560</v>
          </cell>
          <cell r="F137">
            <v>59173560</v>
          </cell>
          <cell r="G137">
            <v>0</v>
          </cell>
          <cell r="H137">
            <v>0</v>
          </cell>
        </row>
        <row r="138">
          <cell r="A138" t="str">
            <v>27</v>
          </cell>
          <cell r="B138" t="str">
            <v/>
          </cell>
          <cell r="C138" t="str">
            <v>2</v>
          </cell>
          <cell r="D138" t="str">
            <v>Pasivos Diferidos</v>
          </cell>
          <cell r="E138">
            <v>10809000</v>
          </cell>
          <cell r="F138">
            <v>10809000</v>
          </cell>
          <cell r="G138">
            <v>0</v>
          </cell>
          <cell r="H138">
            <v>0</v>
          </cell>
        </row>
        <row r="139">
          <cell r="A139" t="str">
            <v>2710</v>
          </cell>
          <cell r="B139" t="str">
            <v/>
          </cell>
          <cell r="C139" t="str">
            <v>3</v>
          </cell>
          <cell r="D139" t="str">
            <v>Ingresos Diferidos Corrientes</v>
          </cell>
          <cell r="E139">
            <v>10809000</v>
          </cell>
          <cell r="F139">
            <v>10809000</v>
          </cell>
          <cell r="G139">
            <v>0</v>
          </cell>
          <cell r="H139">
            <v>0</v>
          </cell>
        </row>
        <row r="140">
          <cell r="A140" t="str">
            <v>271005</v>
          </cell>
          <cell r="B140" t="str">
            <v/>
          </cell>
          <cell r="C140" t="str">
            <v>4</v>
          </cell>
          <cell r="D140" t="str">
            <v>Ingresos Recibidos por anticipado</v>
          </cell>
          <cell r="E140">
            <v>10809000</v>
          </cell>
          <cell r="F140">
            <v>10809000</v>
          </cell>
          <cell r="G140">
            <v>0</v>
          </cell>
          <cell r="H140">
            <v>0</v>
          </cell>
        </row>
        <row r="141">
          <cell r="A141" t="str">
            <v>3</v>
          </cell>
          <cell r="B141" t="str">
            <v/>
          </cell>
          <cell r="C141" t="str">
            <v>1</v>
          </cell>
          <cell r="D141" t="str">
            <v>PATRIMONIO</v>
          </cell>
          <cell r="E141">
            <v>12782796709</v>
          </cell>
          <cell r="F141">
            <v>2328212</v>
          </cell>
          <cell r="G141">
            <v>2328212</v>
          </cell>
          <cell r="H141">
            <v>12782796709</v>
          </cell>
        </row>
        <row r="142">
          <cell r="A142" t="str">
            <v>31</v>
          </cell>
          <cell r="B142" t="str">
            <v/>
          </cell>
          <cell r="C142" t="str">
            <v>2</v>
          </cell>
          <cell r="D142" t="str">
            <v>Fondos Propios</v>
          </cell>
          <cell r="E142">
            <v>430084000</v>
          </cell>
          <cell r="F142">
            <v>0</v>
          </cell>
          <cell r="G142">
            <v>0</v>
          </cell>
          <cell r="H142">
            <v>430084000</v>
          </cell>
        </row>
        <row r="143">
          <cell r="A143" t="str">
            <v>3105</v>
          </cell>
          <cell r="B143" t="str">
            <v/>
          </cell>
          <cell r="C143" t="str">
            <v>3</v>
          </cell>
          <cell r="D143" t="str">
            <v>Capital suscrito y pagado</v>
          </cell>
          <cell r="E143">
            <v>430084000</v>
          </cell>
          <cell r="F143">
            <v>0</v>
          </cell>
          <cell r="G143">
            <v>0</v>
          </cell>
          <cell r="H143">
            <v>430084000</v>
          </cell>
        </row>
        <row r="144">
          <cell r="A144" t="str">
            <v>310505</v>
          </cell>
          <cell r="B144" t="str">
            <v/>
          </cell>
          <cell r="C144" t="str">
            <v>4</v>
          </cell>
          <cell r="D144" t="str">
            <v>Capital autorizado</v>
          </cell>
          <cell r="E144">
            <v>430084000</v>
          </cell>
          <cell r="F144">
            <v>0</v>
          </cell>
          <cell r="G144">
            <v>0</v>
          </cell>
          <cell r="H144">
            <v>430084000</v>
          </cell>
        </row>
        <row r="145">
          <cell r="A145" t="str">
            <v>32</v>
          </cell>
          <cell r="B145" t="str">
            <v/>
          </cell>
          <cell r="C145" t="str">
            <v>2</v>
          </cell>
          <cell r="D145" t="str">
            <v>Superavit de capital</v>
          </cell>
          <cell r="E145">
            <v>429055750</v>
          </cell>
          <cell r="F145">
            <v>0</v>
          </cell>
          <cell r="G145">
            <v>0</v>
          </cell>
          <cell r="H145">
            <v>429055750</v>
          </cell>
        </row>
        <row r="146">
          <cell r="A146" t="str">
            <v>3205</v>
          </cell>
          <cell r="B146" t="str">
            <v/>
          </cell>
          <cell r="C146" t="str">
            <v>3</v>
          </cell>
          <cell r="D146" t="str">
            <v>Superavit de capital - Diversos</v>
          </cell>
          <cell r="E146">
            <v>429055750</v>
          </cell>
          <cell r="F146">
            <v>0</v>
          </cell>
          <cell r="G146">
            <v>0</v>
          </cell>
          <cell r="H146">
            <v>429055750</v>
          </cell>
        </row>
        <row r="147">
          <cell r="A147" t="str">
            <v>33</v>
          </cell>
          <cell r="B147" t="str">
            <v/>
          </cell>
          <cell r="C147" t="str">
            <v>2</v>
          </cell>
          <cell r="D147" t="str">
            <v>Reservas</v>
          </cell>
          <cell r="E147">
            <v>215497578</v>
          </cell>
          <cell r="F147">
            <v>0</v>
          </cell>
          <cell r="G147">
            <v>0</v>
          </cell>
          <cell r="H147">
            <v>215497578</v>
          </cell>
        </row>
        <row r="148">
          <cell r="A148" t="str">
            <v>3305</v>
          </cell>
          <cell r="B148" t="str">
            <v/>
          </cell>
          <cell r="C148" t="str">
            <v>3</v>
          </cell>
          <cell r="D148" t="str">
            <v>Reservas obligatorias</v>
          </cell>
          <cell r="E148">
            <v>215497578</v>
          </cell>
          <cell r="F148">
            <v>0</v>
          </cell>
          <cell r="G148">
            <v>0</v>
          </cell>
          <cell r="H148">
            <v>215497578</v>
          </cell>
        </row>
        <row r="149">
          <cell r="A149" t="str">
            <v>330505</v>
          </cell>
          <cell r="B149" t="str">
            <v/>
          </cell>
          <cell r="C149" t="str">
            <v>4</v>
          </cell>
          <cell r="D149" t="str">
            <v>Reserva legal</v>
          </cell>
          <cell r="E149">
            <v>215497578</v>
          </cell>
          <cell r="F149">
            <v>0</v>
          </cell>
          <cell r="G149">
            <v>0</v>
          </cell>
          <cell r="H149">
            <v>215497578</v>
          </cell>
        </row>
        <row r="150">
          <cell r="A150" t="str">
            <v>33050505</v>
          </cell>
          <cell r="B150" t="str">
            <v/>
          </cell>
          <cell r="C150" t="str">
            <v>5</v>
          </cell>
          <cell r="D150" t="str">
            <v>Reserva legal - Gravada</v>
          </cell>
          <cell r="E150">
            <v>15000000</v>
          </cell>
          <cell r="F150">
            <v>0</v>
          </cell>
          <cell r="G150">
            <v>0</v>
          </cell>
          <cell r="H150">
            <v>15000000</v>
          </cell>
        </row>
        <row r="151">
          <cell r="A151" t="str">
            <v>33050510</v>
          </cell>
          <cell r="B151" t="str">
            <v/>
          </cell>
          <cell r="C151" t="str">
            <v>5</v>
          </cell>
          <cell r="D151" t="str">
            <v>Reserva legal - No gravada</v>
          </cell>
          <cell r="E151">
            <v>200497578</v>
          </cell>
          <cell r="F151">
            <v>0</v>
          </cell>
          <cell r="G151">
            <v>0</v>
          </cell>
          <cell r="H151">
            <v>200497578</v>
          </cell>
        </row>
        <row r="152">
          <cell r="A152" t="str">
            <v>35</v>
          </cell>
          <cell r="B152" t="str">
            <v/>
          </cell>
          <cell r="C152" t="str">
            <v>2</v>
          </cell>
          <cell r="D152" t="str">
            <v>Ganancias (Perdidas ) Acumuladas</v>
          </cell>
          <cell r="E152">
            <v>11708159381</v>
          </cell>
          <cell r="F152">
            <v>2328212</v>
          </cell>
          <cell r="G152">
            <v>2328212</v>
          </cell>
          <cell r="H152">
            <v>11708159381</v>
          </cell>
        </row>
        <row r="153">
          <cell r="A153" t="str">
            <v>3505</v>
          </cell>
          <cell r="B153" t="str">
            <v/>
          </cell>
          <cell r="C153" t="str">
            <v>3</v>
          </cell>
          <cell r="D153" t="str">
            <v>Ganancias  acumuladas</v>
          </cell>
          <cell r="E153">
            <v>1990912024</v>
          </cell>
          <cell r="F153">
            <v>479352</v>
          </cell>
          <cell r="G153">
            <v>1848860</v>
          </cell>
          <cell r="H153">
            <v>1992281532</v>
          </cell>
        </row>
        <row r="154">
          <cell r="A154" t="str">
            <v>350505</v>
          </cell>
          <cell r="B154" t="str">
            <v/>
          </cell>
          <cell r="C154" t="str">
            <v>4</v>
          </cell>
          <cell r="D154" t="str">
            <v>Ganancias  acumuladas - Gravadas</v>
          </cell>
          <cell r="E154">
            <v>163647433</v>
          </cell>
          <cell r="F154">
            <v>0</v>
          </cell>
          <cell r="G154">
            <v>0</v>
          </cell>
          <cell r="H154">
            <v>163647433</v>
          </cell>
        </row>
        <row r="155">
          <cell r="A155" t="str">
            <v>350510</v>
          </cell>
          <cell r="B155" t="str">
            <v/>
          </cell>
          <cell r="C155" t="str">
            <v>4</v>
          </cell>
          <cell r="D155" t="str">
            <v>Ganancias  acumuladas - No gravadas</v>
          </cell>
          <cell r="E155">
            <v>1827264591</v>
          </cell>
          <cell r="F155">
            <v>479352</v>
          </cell>
          <cell r="G155">
            <v>1848860</v>
          </cell>
          <cell r="H155">
            <v>1828634099</v>
          </cell>
        </row>
        <row r="156">
          <cell r="A156" t="str">
            <v>3550</v>
          </cell>
          <cell r="B156" t="str">
            <v/>
          </cell>
          <cell r="C156" t="str">
            <v>3</v>
          </cell>
          <cell r="D156" t="str">
            <v>Utilidades acumuladas no realizadas por mediciones al valor</v>
          </cell>
          <cell r="E156">
            <v>524386727</v>
          </cell>
          <cell r="F156">
            <v>0</v>
          </cell>
          <cell r="G156">
            <v>0</v>
          </cell>
          <cell r="H156">
            <v>524386727</v>
          </cell>
        </row>
        <row r="157">
          <cell r="A157" t="str">
            <v>355005</v>
          </cell>
          <cell r="B157" t="str">
            <v/>
          </cell>
          <cell r="C157" t="str">
            <v>4</v>
          </cell>
          <cell r="D157" t="str">
            <v>Propiedades de Inversion</v>
          </cell>
          <cell r="E157">
            <v>524386727</v>
          </cell>
          <cell r="F157">
            <v>0</v>
          </cell>
          <cell r="G157">
            <v>0</v>
          </cell>
          <cell r="H157">
            <v>524386727</v>
          </cell>
        </row>
        <row r="158">
          <cell r="A158" t="str">
            <v>3555</v>
          </cell>
          <cell r="B158" t="str">
            <v/>
          </cell>
          <cell r="C158" t="str">
            <v>3</v>
          </cell>
          <cell r="D158" t="str">
            <v>Ganancias (Perdidas) acumuladas por convergenca a NIIF</v>
          </cell>
          <cell r="E158">
            <v>9192860630</v>
          </cell>
          <cell r="F158">
            <v>1848860</v>
          </cell>
          <cell r="G158">
            <v>479352</v>
          </cell>
          <cell r="H158">
            <v>9191491122</v>
          </cell>
        </row>
        <row r="159">
          <cell r="A159" t="str">
            <v>355505</v>
          </cell>
          <cell r="B159" t="str">
            <v/>
          </cell>
          <cell r="C159" t="str">
            <v>4</v>
          </cell>
          <cell r="D159" t="str">
            <v>Instrumento financieros</v>
          </cell>
          <cell r="E159">
            <v>31323424</v>
          </cell>
          <cell r="F159">
            <v>0</v>
          </cell>
          <cell r="G159">
            <v>0</v>
          </cell>
          <cell r="H159">
            <v>31323424</v>
          </cell>
        </row>
        <row r="160">
          <cell r="A160" t="str">
            <v>355520</v>
          </cell>
          <cell r="B160" t="str">
            <v/>
          </cell>
          <cell r="C160" t="str">
            <v>4</v>
          </cell>
          <cell r="D160" t="str">
            <v>Propiedades, planta y equipo</v>
          </cell>
          <cell r="E160">
            <v>9832231613</v>
          </cell>
          <cell r="F160">
            <v>1409860</v>
          </cell>
          <cell r="G160">
            <v>0</v>
          </cell>
          <cell r="H160">
            <v>9830821753</v>
          </cell>
        </row>
        <row r="161">
          <cell r="A161" t="str">
            <v>355570</v>
          </cell>
          <cell r="B161" t="str">
            <v/>
          </cell>
          <cell r="C161" t="str">
            <v>4</v>
          </cell>
          <cell r="D161" t="str">
            <v>Activos por impuestos diferidos</v>
          </cell>
          <cell r="E161">
            <v>439000</v>
          </cell>
          <cell r="F161">
            <v>439000</v>
          </cell>
          <cell r="G161">
            <v>0</v>
          </cell>
          <cell r="H161">
            <v>0</v>
          </cell>
        </row>
        <row r="162">
          <cell r="A162" t="str">
            <v>355575</v>
          </cell>
          <cell r="B162" t="str">
            <v/>
          </cell>
          <cell r="C162" t="str">
            <v>4</v>
          </cell>
          <cell r="D162" t="str">
            <v>Pasivos por impuestos diferidos</v>
          </cell>
          <cell r="E162">
            <v>-671133407</v>
          </cell>
          <cell r="F162">
            <v>0</v>
          </cell>
          <cell r="G162">
            <v>479352</v>
          </cell>
          <cell r="H162">
            <v>-670654055</v>
          </cell>
        </row>
        <row r="163">
          <cell r="A163" t="str">
            <v>4</v>
          </cell>
          <cell r="B163" t="str">
            <v/>
          </cell>
          <cell r="C163" t="str">
            <v>1</v>
          </cell>
          <cell r="D163" t="str">
            <v>INGRESOS</v>
          </cell>
          <cell r="E163">
            <v>1623330823</v>
          </cell>
          <cell r="F163">
            <v>1609644</v>
          </cell>
          <cell r="G163">
            <v>1214679478</v>
          </cell>
          <cell r="H163">
            <v>2836400657</v>
          </cell>
        </row>
        <row r="164">
          <cell r="A164" t="str">
            <v>41</v>
          </cell>
          <cell r="B164" t="str">
            <v/>
          </cell>
          <cell r="C164" t="str">
            <v>2</v>
          </cell>
          <cell r="D164" t="str">
            <v>Ingresos de actividades ordinarias</v>
          </cell>
          <cell r="E164">
            <v>634003244</v>
          </cell>
          <cell r="F164">
            <v>0</v>
          </cell>
          <cell r="G164">
            <v>47743251</v>
          </cell>
          <cell r="H164">
            <v>681746495</v>
          </cell>
        </row>
        <row r="165">
          <cell r="A165" t="str">
            <v>4170</v>
          </cell>
          <cell r="B165" t="str">
            <v/>
          </cell>
          <cell r="C165" t="str">
            <v>3</v>
          </cell>
          <cell r="D165" t="str">
            <v>Arrendamientos</v>
          </cell>
          <cell r="E165">
            <v>581544534</v>
          </cell>
          <cell r="F165">
            <v>0</v>
          </cell>
          <cell r="G165">
            <v>47743251</v>
          </cell>
          <cell r="H165">
            <v>629287785</v>
          </cell>
        </row>
        <row r="166">
          <cell r="A166" t="str">
            <v>417005</v>
          </cell>
          <cell r="B166" t="str">
            <v/>
          </cell>
          <cell r="C166" t="str">
            <v>4</v>
          </cell>
          <cell r="D166" t="str">
            <v>Arrendamientos de bienes raices</v>
          </cell>
          <cell r="E166">
            <v>581544534</v>
          </cell>
          <cell r="F166">
            <v>0</v>
          </cell>
          <cell r="G166">
            <v>47743251</v>
          </cell>
          <cell r="H166">
            <v>629287785</v>
          </cell>
        </row>
        <row r="167">
          <cell r="A167" t="str">
            <v>4190</v>
          </cell>
          <cell r="B167" t="str">
            <v/>
          </cell>
          <cell r="C167" t="str">
            <v>3</v>
          </cell>
          <cell r="D167" t="str">
            <v>Comisiones</v>
          </cell>
          <cell r="E167">
            <v>52458710</v>
          </cell>
          <cell r="F167">
            <v>0</v>
          </cell>
          <cell r="G167">
            <v>0</v>
          </cell>
          <cell r="H167">
            <v>52458710</v>
          </cell>
        </row>
        <row r="168">
          <cell r="A168" t="str">
            <v>419005</v>
          </cell>
          <cell r="B168" t="str">
            <v/>
          </cell>
          <cell r="C168" t="str">
            <v>4</v>
          </cell>
          <cell r="D168" t="str">
            <v>Comsiones  - Pago Intermediarios</v>
          </cell>
          <cell r="E168">
            <v>52458710</v>
          </cell>
          <cell r="F168">
            <v>0</v>
          </cell>
          <cell r="G168">
            <v>0</v>
          </cell>
          <cell r="H168">
            <v>52458710</v>
          </cell>
        </row>
        <row r="169">
          <cell r="A169" t="str">
            <v>43</v>
          </cell>
          <cell r="B169" t="str">
            <v/>
          </cell>
          <cell r="C169" t="str">
            <v>2</v>
          </cell>
          <cell r="D169" t="str">
            <v>Otros ingresos de actividades ordinarias</v>
          </cell>
          <cell r="E169">
            <v>964643061</v>
          </cell>
          <cell r="F169">
            <v>1609644</v>
          </cell>
          <cell r="G169">
            <v>1166935905</v>
          </cell>
          <cell r="H169">
            <v>2129969322</v>
          </cell>
        </row>
        <row r="170">
          <cell r="A170" t="str">
            <v>4305</v>
          </cell>
          <cell r="B170" t="str">
            <v/>
          </cell>
          <cell r="C170" t="str">
            <v>3</v>
          </cell>
          <cell r="D170" t="str">
            <v>Financieros</v>
          </cell>
          <cell r="E170">
            <v>76041167</v>
          </cell>
          <cell r="F170">
            <v>1609644</v>
          </cell>
          <cell r="G170">
            <v>5436685</v>
          </cell>
          <cell r="H170">
            <v>79868208</v>
          </cell>
        </row>
        <row r="171">
          <cell r="A171" t="str">
            <v>430505</v>
          </cell>
          <cell r="B171" t="str">
            <v/>
          </cell>
          <cell r="C171" t="str">
            <v>4</v>
          </cell>
          <cell r="D171" t="str">
            <v>Intereses</v>
          </cell>
          <cell r="E171">
            <v>76041167</v>
          </cell>
          <cell r="F171">
            <v>1609644</v>
          </cell>
          <cell r="G171">
            <v>5436685</v>
          </cell>
          <cell r="H171">
            <v>79868208</v>
          </cell>
        </row>
        <row r="172">
          <cell r="A172" t="str">
            <v>4315</v>
          </cell>
          <cell r="B172" t="str">
            <v/>
          </cell>
          <cell r="C172" t="str">
            <v>3</v>
          </cell>
          <cell r="D172" t="str">
            <v>Dividendos y participaciones</v>
          </cell>
          <cell r="E172">
            <v>888601894</v>
          </cell>
          <cell r="F172">
            <v>0</v>
          </cell>
          <cell r="G172">
            <v>1161499220</v>
          </cell>
          <cell r="H172">
            <v>2050101114</v>
          </cell>
        </row>
        <row r="173">
          <cell r="A173" t="str">
            <v>431505</v>
          </cell>
          <cell r="B173" t="str">
            <v/>
          </cell>
          <cell r="C173" t="str">
            <v>4</v>
          </cell>
          <cell r="D173" t="str">
            <v>Dividendos recibidos de sociedades nacionales</v>
          </cell>
          <cell r="E173">
            <v>888601894</v>
          </cell>
          <cell r="F173">
            <v>0</v>
          </cell>
          <cell r="G173">
            <v>1161499220</v>
          </cell>
          <cell r="H173">
            <v>2050101114</v>
          </cell>
        </row>
        <row r="174">
          <cell r="A174" t="str">
            <v>46</v>
          </cell>
          <cell r="B174" t="str">
            <v/>
          </cell>
          <cell r="C174" t="str">
            <v>2</v>
          </cell>
          <cell r="D174" t="str">
            <v>Otros ingresos</v>
          </cell>
          <cell r="E174">
            <v>3628718</v>
          </cell>
          <cell r="F174">
            <v>0</v>
          </cell>
          <cell r="G174">
            <v>322</v>
          </cell>
          <cell r="H174">
            <v>3629040</v>
          </cell>
        </row>
        <row r="175">
          <cell r="A175" t="str">
            <v>4605</v>
          </cell>
          <cell r="B175" t="str">
            <v/>
          </cell>
          <cell r="C175" t="str">
            <v>3</v>
          </cell>
          <cell r="D175" t="str">
            <v>Recuperaciones</v>
          </cell>
          <cell r="E175">
            <v>3625359</v>
          </cell>
          <cell r="F175">
            <v>0</v>
          </cell>
          <cell r="G175">
            <v>0</v>
          </cell>
          <cell r="H175">
            <v>3625359</v>
          </cell>
        </row>
        <row r="176">
          <cell r="A176" t="str">
            <v>460510</v>
          </cell>
          <cell r="B176" t="str">
            <v/>
          </cell>
          <cell r="C176" t="str">
            <v>4</v>
          </cell>
          <cell r="D176" t="str">
            <v>Provision Impuesto de Renta</v>
          </cell>
          <cell r="E176">
            <v>3625359</v>
          </cell>
          <cell r="F176">
            <v>0</v>
          </cell>
          <cell r="G176">
            <v>0</v>
          </cell>
          <cell r="H176">
            <v>3625359</v>
          </cell>
        </row>
        <row r="177">
          <cell r="A177" t="str">
            <v>4695</v>
          </cell>
          <cell r="B177" t="str">
            <v/>
          </cell>
          <cell r="C177" t="str">
            <v>3</v>
          </cell>
          <cell r="D177" t="str">
            <v>Diversos</v>
          </cell>
          <cell r="E177">
            <v>3359</v>
          </cell>
          <cell r="F177">
            <v>0</v>
          </cell>
          <cell r="G177">
            <v>322</v>
          </cell>
          <cell r="H177">
            <v>3681</v>
          </cell>
        </row>
        <row r="178">
          <cell r="A178" t="str">
            <v>469595</v>
          </cell>
          <cell r="B178" t="str">
            <v/>
          </cell>
          <cell r="C178" t="str">
            <v>4</v>
          </cell>
          <cell r="D178" t="str">
            <v>Diversos - Ajustes</v>
          </cell>
          <cell r="E178">
            <v>3359</v>
          </cell>
          <cell r="F178">
            <v>0</v>
          </cell>
          <cell r="G178">
            <v>322</v>
          </cell>
          <cell r="H178">
            <v>3681</v>
          </cell>
        </row>
        <row r="179">
          <cell r="A179" t="str">
            <v>47</v>
          </cell>
          <cell r="B179" t="str">
            <v/>
          </cell>
          <cell r="C179" t="str">
            <v>2</v>
          </cell>
          <cell r="D179" t="str">
            <v>Ingresos  por impuestos a las ganancias</v>
          </cell>
          <cell r="E179">
            <v>21055800</v>
          </cell>
          <cell r="F179">
            <v>0</v>
          </cell>
          <cell r="G179">
            <v>0</v>
          </cell>
          <cell r="H179">
            <v>21055800</v>
          </cell>
        </row>
        <row r="180">
          <cell r="A180" t="str">
            <v>4705</v>
          </cell>
          <cell r="B180" t="str">
            <v/>
          </cell>
          <cell r="C180" t="str">
            <v>3</v>
          </cell>
          <cell r="D180" t="str">
            <v>Impuesto de renta y complementarios</v>
          </cell>
          <cell r="E180">
            <v>21055800</v>
          </cell>
          <cell r="F180">
            <v>0</v>
          </cell>
          <cell r="G180">
            <v>0</v>
          </cell>
          <cell r="H180">
            <v>21055800</v>
          </cell>
        </row>
        <row r="181">
          <cell r="A181" t="str">
            <v>470510</v>
          </cell>
          <cell r="B181" t="str">
            <v/>
          </cell>
          <cell r="C181" t="str">
            <v>4</v>
          </cell>
          <cell r="D181" t="str">
            <v>Ajuste por impuesto diferido</v>
          </cell>
          <cell r="E181">
            <v>21055800</v>
          </cell>
          <cell r="F181">
            <v>0</v>
          </cell>
          <cell r="G181">
            <v>0</v>
          </cell>
          <cell r="H181">
            <v>21055800</v>
          </cell>
        </row>
        <row r="182">
          <cell r="A182" t="str">
            <v>5</v>
          </cell>
          <cell r="B182" t="str">
            <v/>
          </cell>
          <cell r="C182" t="str">
            <v>1</v>
          </cell>
          <cell r="D182" t="str">
            <v>GASTOS</v>
          </cell>
          <cell r="E182">
            <v>641027177</v>
          </cell>
          <cell r="F182">
            <v>60887333</v>
          </cell>
          <cell r="G182">
            <v>3030000</v>
          </cell>
          <cell r="H182">
            <v>698884510</v>
          </cell>
        </row>
        <row r="183">
          <cell r="A183" t="str">
            <v>51</v>
          </cell>
          <cell r="B183" t="str">
            <v/>
          </cell>
          <cell r="C183" t="str">
            <v>2</v>
          </cell>
          <cell r="D183" t="str">
            <v>Gastos de Administracion</v>
          </cell>
          <cell r="E183">
            <v>385734843</v>
          </cell>
          <cell r="F183">
            <v>60102653</v>
          </cell>
          <cell r="G183">
            <v>0</v>
          </cell>
          <cell r="H183">
            <v>445837496</v>
          </cell>
        </row>
        <row r="184">
          <cell r="A184" t="str">
            <v>5110</v>
          </cell>
          <cell r="B184" t="str">
            <v/>
          </cell>
          <cell r="C184" t="str">
            <v>3</v>
          </cell>
          <cell r="D184" t="str">
            <v>Honorarios</v>
          </cell>
          <cell r="E184">
            <v>41002000</v>
          </cell>
          <cell r="F184">
            <v>4596000</v>
          </cell>
          <cell r="G184">
            <v>0</v>
          </cell>
          <cell r="H184">
            <v>45598000</v>
          </cell>
        </row>
        <row r="185">
          <cell r="A185" t="str">
            <v>511010</v>
          </cell>
          <cell r="B185" t="str">
            <v/>
          </cell>
          <cell r="C185" t="str">
            <v>4</v>
          </cell>
          <cell r="D185" t="str">
            <v>Revisoria fiscal</v>
          </cell>
          <cell r="E185">
            <v>9150000</v>
          </cell>
          <cell r="F185">
            <v>900000</v>
          </cell>
          <cell r="G185">
            <v>0</v>
          </cell>
          <cell r="H185">
            <v>10050000</v>
          </cell>
        </row>
        <row r="186">
          <cell r="A186" t="str">
            <v>511025</v>
          </cell>
          <cell r="B186" t="str">
            <v/>
          </cell>
          <cell r="C186" t="str">
            <v>4</v>
          </cell>
          <cell r="D186" t="str">
            <v>Asesoria juridica</v>
          </cell>
          <cell r="E186">
            <v>3000000</v>
          </cell>
          <cell r="F186">
            <v>0</v>
          </cell>
          <cell r="G186">
            <v>0</v>
          </cell>
          <cell r="H186">
            <v>3000000</v>
          </cell>
        </row>
        <row r="187">
          <cell r="A187" t="str">
            <v>511040</v>
          </cell>
          <cell r="B187" t="str">
            <v/>
          </cell>
          <cell r="C187" t="str">
            <v>4</v>
          </cell>
          <cell r="D187" t="str">
            <v>Asesoria Contable</v>
          </cell>
          <cell r="E187">
            <v>1590000</v>
          </cell>
          <cell r="F187">
            <v>0</v>
          </cell>
          <cell r="G187">
            <v>0</v>
          </cell>
          <cell r="H187">
            <v>1590000</v>
          </cell>
        </row>
        <row r="188">
          <cell r="A188" t="str">
            <v>511095</v>
          </cell>
          <cell r="B188" t="str">
            <v/>
          </cell>
          <cell r="C188" t="str">
            <v>4</v>
          </cell>
          <cell r="D188" t="str">
            <v>Otros</v>
          </cell>
          <cell r="E188">
            <v>27262000</v>
          </cell>
          <cell r="F188">
            <v>3696000</v>
          </cell>
          <cell r="G188">
            <v>0</v>
          </cell>
          <cell r="H188">
            <v>30958000</v>
          </cell>
        </row>
        <row r="189">
          <cell r="A189" t="str">
            <v>5115</v>
          </cell>
          <cell r="B189" t="str">
            <v/>
          </cell>
          <cell r="C189" t="str">
            <v>3</v>
          </cell>
          <cell r="D189" t="str">
            <v>Impuestos</v>
          </cell>
          <cell r="E189">
            <v>141365887</v>
          </cell>
          <cell r="F189">
            <v>983498</v>
          </cell>
          <cell r="G189">
            <v>0</v>
          </cell>
          <cell r="H189">
            <v>142349385</v>
          </cell>
        </row>
        <row r="190">
          <cell r="A190" t="str">
            <v>511505</v>
          </cell>
          <cell r="B190" t="str">
            <v/>
          </cell>
          <cell r="C190" t="str">
            <v>4</v>
          </cell>
          <cell r="D190" t="str">
            <v>Industria y comercio</v>
          </cell>
          <cell r="E190">
            <v>6893844</v>
          </cell>
          <cell r="F190">
            <v>529150</v>
          </cell>
          <cell r="G190">
            <v>0</v>
          </cell>
          <cell r="H190">
            <v>7422994</v>
          </cell>
        </row>
        <row r="191">
          <cell r="A191" t="str">
            <v>511515</v>
          </cell>
          <cell r="B191" t="str">
            <v/>
          </cell>
          <cell r="C191" t="str">
            <v>4</v>
          </cell>
          <cell r="D191" t="str">
            <v>A la propiedad raiz</v>
          </cell>
          <cell r="E191">
            <v>127086176</v>
          </cell>
          <cell r="F191">
            <v>0</v>
          </cell>
          <cell r="G191">
            <v>0</v>
          </cell>
          <cell r="H191">
            <v>127086176</v>
          </cell>
        </row>
        <row r="192">
          <cell r="A192" t="str">
            <v>511540</v>
          </cell>
          <cell r="B192" t="str">
            <v/>
          </cell>
          <cell r="C192" t="str">
            <v>4</v>
          </cell>
          <cell r="D192" t="str">
            <v>De vehiculos</v>
          </cell>
          <cell r="E192">
            <v>3127000</v>
          </cell>
          <cell r="F192">
            <v>0</v>
          </cell>
          <cell r="G192">
            <v>0</v>
          </cell>
          <cell r="H192">
            <v>3127000</v>
          </cell>
        </row>
        <row r="193">
          <cell r="A193" t="str">
            <v>511595</v>
          </cell>
          <cell r="B193" t="str">
            <v/>
          </cell>
          <cell r="C193" t="str">
            <v>4</v>
          </cell>
          <cell r="D193" t="str">
            <v>Otros</v>
          </cell>
          <cell r="E193">
            <v>4258867</v>
          </cell>
          <cell r="F193">
            <v>454348</v>
          </cell>
          <cell r="G193">
            <v>0</v>
          </cell>
          <cell r="H193">
            <v>4713215</v>
          </cell>
        </row>
        <row r="194">
          <cell r="A194" t="str">
            <v>51159505</v>
          </cell>
          <cell r="B194" t="str">
            <v/>
          </cell>
          <cell r="C194" t="str">
            <v>5</v>
          </cell>
          <cell r="D194" t="str">
            <v>Gravamen a Movimientos Financieros</v>
          </cell>
          <cell r="E194">
            <v>3115958</v>
          </cell>
          <cell r="F194">
            <v>236739</v>
          </cell>
          <cell r="G194">
            <v>0</v>
          </cell>
          <cell r="H194">
            <v>3352697</v>
          </cell>
        </row>
        <row r="195">
          <cell r="A195" t="str">
            <v>51159510</v>
          </cell>
          <cell r="B195" t="str">
            <v/>
          </cell>
          <cell r="C195" t="str">
            <v>5</v>
          </cell>
          <cell r="D195" t="str">
            <v>Impuesto al consumo</v>
          </cell>
          <cell r="E195">
            <v>1142909</v>
          </cell>
          <cell r="F195">
            <v>217609</v>
          </cell>
          <cell r="G195">
            <v>0</v>
          </cell>
          <cell r="H195">
            <v>1360518</v>
          </cell>
        </row>
        <row r="196">
          <cell r="A196" t="str">
            <v>5125</v>
          </cell>
          <cell r="B196" t="str">
            <v/>
          </cell>
          <cell r="C196" t="str">
            <v>3</v>
          </cell>
          <cell r="D196" t="str">
            <v>Contribuciones y afiliaciones</v>
          </cell>
          <cell r="E196">
            <v>12749949</v>
          </cell>
          <cell r="F196">
            <v>1173567</v>
          </cell>
          <cell r="G196">
            <v>0</v>
          </cell>
          <cell r="H196">
            <v>13923516</v>
          </cell>
        </row>
        <row r="197">
          <cell r="A197" t="str">
            <v>512510</v>
          </cell>
          <cell r="B197" t="str">
            <v/>
          </cell>
          <cell r="C197" t="str">
            <v>4</v>
          </cell>
          <cell r="D197" t="str">
            <v>Afiliaciones y sostenimiento</v>
          </cell>
          <cell r="E197">
            <v>12749949</v>
          </cell>
          <cell r="F197">
            <v>1173567</v>
          </cell>
          <cell r="G197">
            <v>0</v>
          </cell>
          <cell r="H197">
            <v>13923516</v>
          </cell>
        </row>
        <row r="198">
          <cell r="A198" t="str">
            <v>5130</v>
          </cell>
          <cell r="B198" t="str">
            <v/>
          </cell>
          <cell r="C198" t="str">
            <v>3</v>
          </cell>
          <cell r="D198" t="str">
            <v>Seguros</v>
          </cell>
          <cell r="E198">
            <v>3033405</v>
          </cell>
          <cell r="F198">
            <v>0</v>
          </cell>
          <cell r="G198">
            <v>0</v>
          </cell>
          <cell r="H198">
            <v>3033405</v>
          </cell>
        </row>
        <row r="199">
          <cell r="A199" t="str">
            <v>513060</v>
          </cell>
          <cell r="B199" t="str">
            <v/>
          </cell>
          <cell r="C199" t="str">
            <v>4</v>
          </cell>
          <cell r="D199" t="str">
            <v>Responsabilidad civil y extracontractual</v>
          </cell>
          <cell r="E199">
            <v>1753199</v>
          </cell>
          <cell r="F199">
            <v>0</v>
          </cell>
          <cell r="G199">
            <v>0</v>
          </cell>
          <cell r="H199">
            <v>1753199</v>
          </cell>
        </row>
        <row r="200">
          <cell r="A200" t="str">
            <v>513095</v>
          </cell>
          <cell r="B200" t="str">
            <v/>
          </cell>
          <cell r="C200" t="str">
            <v>4</v>
          </cell>
          <cell r="D200" t="str">
            <v>Otros</v>
          </cell>
          <cell r="E200">
            <v>1280206</v>
          </cell>
          <cell r="F200">
            <v>0</v>
          </cell>
          <cell r="G200">
            <v>0</v>
          </cell>
          <cell r="H200">
            <v>1280206</v>
          </cell>
        </row>
        <row r="201">
          <cell r="A201" t="str">
            <v>5135</v>
          </cell>
          <cell r="B201" t="str">
            <v/>
          </cell>
          <cell r="C201" t="str">
            <v>3</v>
          </cell>
          <cell r="D201" t="str">
            <v>Servicios</v>
          </cell>
          <cell r="E201">
            <v>99068489</v>
          </cell>
          <cell r="F201">
            <v>8963536</v>
          </cell>
          <cell r="G201">
            <v>0</v>
          </cell>
          <cell r="H201">
            <v>108032025</v>
          </cell>
        </row>
        <row r="202">
          <cell r="A202" t="str">
            <v>513505</v>
          </cell>
          <cell r="B202" t="str">
            <v/>
          </cell>
          <cell r="C202" t="str">
            <v>4</v>
          </cell>
          <cell r="D202" t="str">
            <v>Aseo y vigilancia</v>
          </cell>
          <cell r="E202">
            <v>357976</v>
          </cell>
          <cell r="F202">
            <v>0</v>
          </cell>
          <cell r="G202">
            <v>0</v>
          </cell>
          <cell r="H202">
            <v>357976</v>
          </cell>
        </row>
        <row r="203">
          <cell r="A203" t="str">
            <v>513525</v>
          </cell>
          <cell r="B203" t="str">
            <v/>
          </cell>
          <cell r="C203" t="str">
            <v>4</v>
          </cell>
          <cell r="D203" t="str">
            <v>Acueducto y alcantarillado</v>
          </cell>
          <cell r="E203">
            <v>4272669</v>
          </cell>
          <cell r="F203">
            <v>142700</v>
          </cell>
          <cell r="G203">
            <v>0</v>
          </cell>
          <cell r="H203">
            <v>4415369</v>
          </cell>
        </row>
        <row r="204">
          <cell r="A204" t="str">
            <v>513530</v>
          </cell>
          <cell r="B204" t="str">
            <v/>
          </cell>
          <cell r="C204" t="str">
            <v>4</v>
          </cell>
          <cell r="D204" t="str">
            <v>Energia electrica</v>
          </cell>
          <cell r="E204">
            <v>2710490</v>
          </cell>
          <cell r="F204">
            <v>0</v>
          </cell>
          <cell r="G204">
            <v>0</v>
          </cell>
          <cell r="H204">
            <v>2710490</v>
          </cell>
        </row>
        <row r="205">
          <cell r="A205" t="str">
            <v>513535</v>
          </cell>
          <cell r="B205" t="str">
            <v/>
          </cell>
          <cell r="C205" t="str">
            <v>4</v>
          </cell>
          <cell r="D205" t="str">
            <v>Telefono</v>
          </cell>
          <cell r="E205">
            <v>2168558</v>
          </cell>
          <cell r="F205">
            <v>257549</v>
          </cell>
          <cell r="G205">
            <v>0</v>
          </cell>
          <cell r="H205">
            <v>2426107</v>
          </cell>
        </row>
        <row r="206">
          <cell r="A206" t="str">
            <v>51353505</v>
          </cell>
          <cell r="B206" t="str">
            <v/>
          </cell>
          <cell r="C206" t="str">
            <v>5</v>
          </cell>
          <cell r="D206" t="str">
            <v>Telefono convencional</v>
          </cell>
          <cell r="E206">
            <v>823690</v>
          </cell>
          <cell r="F206">
            <v>73649</v>
          </cell>
          <cell r="G206">
            <v>0</v>
          </cell>
          <cell r="H206">
            <v>897339</v>
          </cell>
        </row>
        <row r="207">
          <cell r="A207" t="str">
            <v>51353510</v>
          </cell>
          <cell r="B207" t="str">
            <v/>
          </cell>
          <cell r="C207" t="str">
            <v>5</v>
          </cell>
          <cell r="D207" t="str">
            <v>Telefono Celular</v>
          </cell>
          <cell r="E207">
            <v>1344868</v>
          </cell>
          <cell r="F207">
            <v>183900</v>
          </cell>
          <cell r="G207">
            <v>0</v>
          </cell>
          <cell r="H207">
            <v>1528768</v>
          </cell>
        </row>
        <row r="208">
          <cell r="A208" t="str">
            <v>513540</v>
          </cell>
          <cell r="B208" t="str">
            <v/>
          </cell>
          <cell r="C208" t="str">
            <v>4</v>
          </cell>
          <cell r="D208" t="str">
            <v>Gas</v>
          </cell>
          <cell r="E208">
            <v>185200</v>
          </cell>
          <cell r="F208">
            <v>0</v>
          </cell>
          <cell r="G208">
            <v>0</v>
          </cell>
          <cell r="H208">
            <v>185200</v>
          </cell>
        </row>
        <row r="209">
          <cell r="A209" t="str">
            <v>513595</v>
          </cell>
          <cell r="B209" t="str">
            <v/>
          </cell>
          <cell r="C209" t="str">
            <v>4</v>
          </cell>
          <cell r="D209" t="str">
            <v>Otros</v>
          </cell>
          <cell r="E209">
            <v>89373596</v>
          </cell>
          <cell r="F209">
            <v>8563287</v>
          </cell>
          <cell r="G209">
            <v>0</v>
          </cell>
          <cell r="H209">
            <v>97936883</v>
          </cell>
        </row>
        <row r="210">
          <cell r="A210" t="str">
            <v>51359505</v>
          </cell>
          <cell r="B210" t="str">
            <v/>
          </cell>
          <cell r="C210" t="str">
            <v>5</v>
          </cell>
          <cell r="D210" t="str">
            <v>Administracion de Copropiedades</v>
          </cell>
          <cell r="E210">
            <v>52668391</v>
          </cell>
          <cell r="F210">
            <v>5253119</v>
          </cell>
          <cell r="G210">
            <v>0</v>
          </cell>
          <cell r="H210">
            <v>57921510</v>
          </cell>
        </row>
        <row r="211">
          <cell r="A211" t="str">
            <v>51359535</v>
          </cell>
          <cell r="B211" t="str">
            <v/>
          </cell>
          <cell r="C211" t="str">
            <v>5</v>
          </cell>
          <cell r="D211" t="str">
            <v>Servicios contables</v>
          </cell>
          <cell r="E211">
            <v>20060000</v>
          </cell>
          <cell r="F211">
            <v>1590000</v>
          </cell>
          <cell r="G211">
            <v>0</v>
          </cell>
          <cell r="H211">
            <v>21650000</v>
          </cell>
        </row>
        <row r="212">
          <cell r="A212" t="str">
            <v>51359595</v>
          </cell>
          <cell r="B212" t="str">
            <v/>
          </cell>
          <cell r="C212" t="str">
            <v>5</v>
          </cell>
          <cell r="D212" t="str">
            <v>Servicios diversos</v>
          </cell>
          <cell r="E212">
            <v>16645205</v>
          </cell>
          <cell r="F212">
            <v>1720168</v>
          </cell>
          <cell r="G212">
            <v>0</v>
          </cell>
          <cell r="H212">
            <v>18365373</v>
          </cell>
        </row>
        <row r="213">
          <cell r="A213" t="str">
            <v>5140</v>
          </cell>
          <cell r="B213" t="str">
            <v/>
          </cell>
          <cell r="C213" t="str">
            <v>3</v>
          </cell>
          <cell r="D213" t="str">
            <v>Gastos legales</v>
          </cell>
          <cell r="E213">
            <v>2174490</v>
          </cell>
          <cell r="F213">
            <v>5500</v>
          </cell>
          <cell r="G213">
            <v>0</v>
          </cell>
          <cell r="H213">
            <v>2179990</v>
          </cell>
        </row>
        <row r="214">
          <cell r="A214" t="str">
            <v>514005</v>
          </cell>
          <cell r="B214" t="str">
            <v/>
          </cell>
          <cell r="C214" t="str">
            <v>4</v>
          </cell>
          <cell r="D214" t="str">
            <v>Notariales</v>
          </cell>
          <cell r="E214">
            <v>49740</v>
          </cell>
          <cell r="F214">
            <v>0</v>
          </cell>
          <cell r="G214">
            <v>0</v>
          </cell>
          <cell r="H214">
            <v>49740</v>
          </cell>
        </row>
        <row r="215">
          <cell r="A215" t="str">
            <v>514010</v>
          </cell>
          <cell r="B215" t="str">
            <v/>
          </cell>
          <cell r="C215" t="str">
            <v>4</v>
          </cell>
          <cell r="D215" t="str">
            <v>Registro mercantil</v>
          </cell>
          <cell r="E215">
            <v>1907000</v>
          </cell>
          <cell r="F215">
            <v>0</v>
          </cell>
          <cell r="G215">
            <v>0</v>
          </cell>
          <cell r="H215">
            <v>1907000</v>
          </cell>
        </row>
        <row r="216">
          <cell r="A216" t="str">
            <v>514015</v>
          </cell>
          <cell r="B216" t="str">
            <v/>
          </cell>
          <cell r="C216" t="str">
            <v>4</v>
          </cell>
          <cell r="D216" t="str">
            <v>Tramites y licencias</v>
          </cell>
          <cell r="E216">
            <v>206750</v>
          </cell>
          <cell r="F216">
            <v>0</v>
          </cell>
          <cell r="G216">
            <v>0</v>
          </cell>
          <cell r="H216">
            <v>206750</v>
          </cell>
        </row>
        <row r="217">
          <cell r="A217" t="str">
            <v>514095</v>
          </cell>
          <cell r="B217" t="str">
            <v/>
          </cell>
          <cell r="C217" t="str">
            <v>4</v>
          </cell>
          <cell r="D217" t="str">
            <v>Otros</v>
          </cell>
          <cell r="E217">
            <v>11000</v>
          </cell>
          <cell r="F217">
            <v>5500</v>
          </cell>
          <cell r="G217">
            <v>0</v>
          </cell>
          <cell r="H217">
            <v>16500</v>
          </cell>
        </row>
        <row r="218">
          <cell r="A218" t="str">
            <v>51409505</v>
          </cell>
          <cell r="B218" t="str">
            <v/>
          </cell>
          <cell r="C218" t="str">
            <v>5</v>
          </cell>
          <cell r="D218" t="str">
            <v>Diversos</v>
          </cell>
          <cell r="E218">
            <v>11000</v>
          </cell>
          <cell r="F218">
            <v>5500</v>
          </cell>
          <cell r="G218">
            <v>0</v>
          </cell>
          <cell r="H218">
            <v>16500</v>
          </cell>
        </row>
        <row r="219">
          <cell r="A219" t="str">
            <v>5145</v>
          </cell>
          <cell r="B219" t="str">
            <v/>
          </cell>
          <cell r="C219" t="str">
            <v>3</v>
          </cell>
          <cell r="D219" t="str">
            <v>Mantenimiento y reparaciones</v>
          </cell>
          <cell r="E219">
            <v>8817794</v>
          </cell>
          <cell r="F219">
            <v>0</v>
          </cell>
          <cell r="G219">
            <v>0</v>
          </cell>
          <cell r="H219">
            <v>8817794</v>
          </cell>
        </row>
        <row r="220">
          <cell r="A220" t="str">
            <v>514510</v>
          </cell>
          <cell r="B220" t="str">
            <v/>
          </cell>
          <cell r="C220" t="str">
            <v>4</v>
          </cell>
          <cell r="D220" t="str">
            <v>Construcciones y edificaciones</v>
          </cell>
          <cell r="E220">
            <v>2393976</v>
          </cell>
          <cell r="F220">
            <v>0</v>
          </cell>
          <cell r="G220">
            <v>0</v>
          </cell>
          <cell r="H220">
            <v>2393976</v>
          </cell>
        </row>
        <row r="221">
          <cell r="A221" t="str">
            <v>514520</v>
          </cell>
          <cell r="B221" t="str">
            <v/>
          </cell>
          <cell r="C221" t="str">
            <v>4</v>
          </cell>
          <cell r="D221" t="str">
            <v>Equipo de Oficina</v>
          </cell>
          <cell r="E221">
            <v>639900</v>
          </cell>
          <cell r="F221">
            <v>0</v>
          </cell>
          <cell r="G221">
            <v>0</v>
          </cell>
          <cell r="H221">
            <v>639900</v>
          </cell>
        </row>
        <row r="222">
          <cell r="A222" t="str">
            <v>514540</v>
          </cell>
          <cell r="B222" t="str">
            <v/>
          </cell>
          <cell r="C222" t="str">
            <v>4</v>
          </cell>
          <cell r="D222" t="str">
            <v>Flota y equipo de transporte</v>
          </cell>
          <cell r="E222">
            <v>5783918</v>
          </cell>
          <cell r="F222">
            <v>0</v>
          </cell>
          <cell r="G222">
            <v>0</v>
          </cell>
          <cell r="H222">
            <v>5783918</v>
          </cell>
        </row>
        <row r="223">
          <cell r="A223" t="str">
            <v>5150</v>
          </cell>
          <cell r="B223" t="str">
            <v/>
          </cell>
          <cell r="C223" t="str">
            <v>3</v>
          </cell>
          <cell r="D223" t="str">
            <v>Adecuación e instalación</v>
          </cell>
          <cell r="E223">
            <v>573489</v>
          </cell>
          <cell r="F223">
            <v>0</v>
          </cell>
          <cell r="G223">
            <v>0</v>
          </cell>
          <cell r="H223">
            <v>573489</v>
          </cell>
        </row>
        <row r="224">
          <cell r="A224" t="str">
            <v>515015</v>
          </cell>
          <cell r="B224" t="str">
            <v/>
          </cell>
          <cell r="C224" t="str">
            <v>4</v>
          </cell>
          <cell r="D224" t="str">
            <v>Reparaciones locativas</v>
          </cell>
          <cell r="E224">
            <v>573489</v>
          </cell>
          <cell r="F224">
            <v>0</v>
          </cell>
          <cell r="G224">
            <v>0</v>
          </cell>
          <cell r="H224">
            <v>573489</v>
          </cell>
        </row>
        <row r="225">
          <cell r="A225" t="str">
            <v>5155</v>
          </cell>
          <cell r="B225" t="str">
            <v/>
          </cell>
          <cell r="C225" t="str">
            <v>3</v>
          </cell>
          <cell r="D225" t="str">
            <v>Gastos de viaje</v>
          </cell>
          <cell r="E225">
            <v>2394638</v>
          </cell>
          <cell r="F225">
            <v>32095274</v>
          </cell>
          <cell r="G225">
            <v>0</v>
          </cell>
          <cell r="H225">
            <v>34489912</v>
          </cell>
        </row>
        <row r="226">
          <cell r="A226" t="str">
            <v>515505</v>
          </cell>
          <cell r="B226" t="str">
            <v/>
          </cell>
          <cell r="C226" t="str">
            <v>4</v>
          </cell>
          <cell r="D226" t="str">
            <v>Alojamiento y Manutención</v>
          </cell>
          <cell r="E226">
            <v>2394638</v>
          </cell>
          <cell r="F226">
            <v>0</v>
          </cell>
          <cell r="G226">
            <v>0</v>
          </cell>
          <cell r="H226">
            <v>2394638</v>
          </cell>
        </row>
        <row r="227">
          <cell r="A227" t="str">
            <v>515515</v>
          </cell>
          <cell r="B227" t="str">
            <v/>
          </cell>
          <cell r="C227" t="str">
            <v>4</v>
          </cell>
          <cell r="D227" t="str">
            <v>Pasajes aereos</v>
          </cell>
          <cell r="E227">
            <v>0</v>
          </cell>
          <cell r="F227">
            <v>32095274</v>
          </cell>
          <cell r="G227">
            <v>0</v>
          </cell>
          <cell r="H227">
            <v>32095274</v>
          </cell>
        </row>
        <row r="228">
          <cell r="A228" t="str">
            <v>5160</v>
          </cell>
          <cell r="B228" t="str">
            <v/>
          </cell>
          <cell r="C228" t="str">
            <v>3</v>
          </cell>
          <cell r="D228" t="str">
            <v>Depreciaciones</v>
          </cell>
          <cell r="E228">
            <v>13717989</v>
          </cell>
          <cell r="F228">
            <v>1247089</v>
          </cell>
          <cell r="G228">
            <v>0</v>
          </cell>
          <cell r="H228">
            <v>14965078</v>
          </cell>
        </row>
        <row r="229">
          <cell r="A229" t="str">
            <v>516010</v>
          </cell>
          <cell r="B229" t="str">
            <v/>
          </cell>
          <cell r="C229" t="str">
            <v>4</v>
          </cell>
          <cell r="D229" t="str">
            <v>Equipo de computo</v>
          </cell>
          <cell r="E229">
            <v>348150</v>
          </cell>
          <cell r="F229">
            <v>31650</v>
          </cell>
          <cell r="G229">
            <v>0</v>
          </cell>
          <cell r="H229">
            <v>379800</v>
          </cell>
        </row>
        <row r="230">
          <cell r="A230" t="str">
            <v>516035</v>
          </cell>
          <cell r="B230" t="str">
            <v/>
          </cell>
          <cell r="C230" t="str">
            <v>4</v>
          </cell>
          <cell r="D230" t="str">
            <v>Flota y equipo de transporte</v>
          </cell>
          <cell r="E230">
            <v>13369839</v>
          </cell>
          <cell r="F230">
            <v>1215439</v>
          </cell>
          <cell r="G230">
            <v>0</v>
          </cell>
          <cell r="H230">
            <v>14585278</v>
          </cell>
        </row>
        <row r="231">
          <cell r="A231" t="str">
            <v>5195</v>
          </cell>
          <cell r="B231" t="str">
            <v/>
          </cell>
          <cell r="C231" t="str">
            <v>3</v>
          </cell>
          <cell r="D231" t="str">
            <v>Diversos</v>
          </cell>
          <cell r="E231">
            <v>60836713</v>
          </cell>
          <cell r="F231">
            <v>11038189</v>
          </cell>
          <cell r="G231">
            <v>0</v>
          </cell>
          <cell r="H231">
            <v>71874902</v>
          </cell>
        </row>
        <row r="232">
          <cell r="A232" t="str">
            <v>519505</v>
          </cell>
          <cell r="B232" t="str">
            <v/>
          </cell>
          <cell r="C232" t="str">
            <v>4</v>
          </cell>
          <cell r="D232" t="str">
            <v>Comisiones</v>
          </cell>
          <cell r="E232">
            <v>2750000</v>
          </cell>
          <cell r="F232">
            <v>0</v>
          </cell>
          <cell r="G232">
            <v>0</v>
          </cell>
          <cell r="H232">
            <v>2750000</v>
          </cell>
        </row>
        <row r="233">
          <cell r="A233" t="str">
            <v>519525</v>
          </cell>
          <cell r="B233" t="str">
            <v/>
          </cell>
          <cell r="C233" t="str">
            <v>4</v>
          </cell>
          <cell r="D233" t="str">
            <v>Elementos de aseo y cafeteria</v>
          </cell>
          <cell r="E233">
            <v>14581480</v>
          </cell>
          <cell r="F233">
            <v>2156832</v>
          </cell>
          <cell r="G233">
            <v>0</v>
          </cell>
          <cell r="H233">
            <v>16738312</v>
          </cell>
        </row>
        <row r="234">
          <cell r="A234" t="str">
            <v>519530</v>
          </cell>
          <cell r="B234" t="str">
            <v/>
          </cell>
          <cell r="C234" t="str">
            <v>4</v>
          </cell>
          <cell r="D234" t="str">
            <v>utiles, papeleria y fotocopias</v>
          </cell>
          <cell r="E234">
            <v>1181244</v>
          </cell>
          <cell r="F234">
            <v>227521</v>
          </cell>
          <cell r="G234">
            <v>0</v>
          </cell>
          <cell r="H234">
            <v>1408765</v>
          </cell>
        </row>
        <row r="235">
          <cell r="A235" t="str">
            <v>519535</v>
          </cell>
          <cell r="B235" t="str">
            <v/>
          </cell>
          <cell r="C235" t="str">
            <v>4</v>
          </cell>
          <cell r="D235" t="str">
            <v>Combustibles y lubricantes</v>
          </cell>
          <cell r="E235">
            <v>4519456</v>
          </cell>
          <cell r="F235">
            <v>566974</v>
          </cell>
          <cell r="G235">
            <v>0</v>
          </cell>
          <cell r="H235">
            <v>5086430</v>
          </cell>
        </row>
        <row r="236">
          <cell r="A236" t="str">
            <v>519560</v>
          </cell>
          <cell r="B236" t="str">
            <v/>
          </cell>
          <cell r="C236" t="str">
            <v>4</v>
          </cell>
          <cell r="D236" t="str">
            <v>Casino y restaurante</v>
          </cell>
          <cell r="E236">
            <v>14943945</v>
          </cell>
          <cell r="F236">
            <v>2731504</v>
          </cell>
          <cell r="G236">
            <v>0</v>
          </cell>
          <cell r="H236">
            <v>17675449</v>
          </cell>
        </row>
        <row r="237">
          <cell r="A237" t="str">
            <v>519565</v>
          </cell>
          <cell r="B237" t="str">
            <v/>
          </cell>
          <cell r="C237" t="str">
            <v>4</v>
          </cell>
          <cell r="D237" t="str">
            <v>Parqueaderos</v>
          </cell>
          <cell r="E237">
            <v>1391193</v>
          </cell>
          <cell r="F237">
            <v>140427</v>
          </cell>
          <cell r="G237">
            <v>0</v>
          </cell>
          <cell r="H237">
            <v>1531620</v>
          </cell>
        </row>
        <row r="238">
          <cell r="A238" t="str">
            <v>519595</v>
          </cell>
          <cell r="B238" t="str">
            <v/>
          </cell>
          <cell r="C238" t="str">
            <v>4</v>
          </cell>
          <cell r="D238" t="str">
            <v>Otros</v>
          </cell>
          <cell r="E238">
            <v>21469395</v>
          </cell>
          <cell r="F238">
            <v>5214931</v>
          </cell>
          <cell r="G238">
            <v>0</v>
          </cell>
          <cell r="H238">
            <v>26684326</v>
          </cell>
        </row>
        <row r="239">
          <cell r="A239" t="str">
            <v>51959520</v>
          </cell>
          <cell r="B239" t="str">
            <v/>
          </cell>
          <cell r="C239" t="str">
            <v>5</v>
          </cell>
          <cell r="D239" t="str">
            <v>Peajes</v>
          </cell>
          <cell r="E239">
            <v>424200</v>
          </cell>
          <cell r="F239">
            <v>200000</v>
          </cell>
          <cell r="G239">
            <v>0</v>
          </cell>
          <cell r="H239">
            <v>624200</v>
          </cell>
        </row>
        <row r="240">
          <cell r="A240" t="str">
            <v>51959595</v>
          </cell>
          <cell r="B240" t="str">
            <v/>
          </cell>
          <cell r="C240" t="str">
            <v>5</v>
          </cell>
          <cell r="D240" t="str">
            <v>Gastos diversos</v>
          </cell>
          <cell r="E240">
            <v>21045195</v>
          </cell>
          <cell r="F240">
            <v>5014931</v>
          </cell>
          <cell r="G240">
            <v>0</v>
          </cell>
          <cell r="H240">
            <v>26060126</v>
          </cell>
        </row>
        <row r="241">
          <cell r="A241" t="str">
            <v>53</v>
          </cell>
          <cell r="B241" t="str">
            <v/>
          </cell>
          <cell r="C241" t="str">
            <v>2</v>
          </cell>
          <cell r="D241" t="str">
            <v>Otros gastos de actividades ordinarias</v>
          </cell>
          <cell r="E241">
            <v>150352084</v>
          </cell>
          <cell r="F241">
            <v>784680</v>
          </cell>
          <cell r="G241">
            <v>0</v>
          </cell>
          <cell r="H241">
            <v>151136764</v>
          </cell>
        </row>
        <row r="242">
          <cell r="A242" t="str">
            <v>5305</v>
          </cell>
          <cell r="B242" t="str">
            <v/>
          </cell>
          <cell r="C242" t="str">
            <v>3</v>
          </cell>
          <cell r="D242" t="str">
            <v>Financieros</v>
          </cell>
          <cell r="E242">
            <v>2954941</v>
          </cell>
          <cell r="F242">
            <v>765809</v>
          </cell>
          <cell r="G242">
            <v>0</v>
          </cell>
          <cell r="H242">
            <v>3720750</v>
          </cell>
        </row>
        <row r="243">
          <cell r="A243" t="str">
            <v>530505</v>
          </cell>
          <cell r="B243" t="str">
            <v/>
          </cell>
          <cell r="C243" t="str">
            <v>4</v>
          </cell>
          <cell r="D243" t="str">
            <v>Intereses</v>
          </cell>
          <cell r="E243">
            <v>2066001</v>
          </cell>
          <cell r="F243">
            <v>661764</v>
          </cell>
          <cell r="G243">
            <v>0</v>
          </cell>
          <cell r="H243">
            <v>2727765</v>
          </cell>
        </row>
        <row r="244">
          <cell r="A244" t="str">
            <v>530510</v>
          </cell>
          <cell r="B244" t="str">
            <v/>
          </cell>
          <cell r="C244" t="str">
            <v>4</v>
          </cell>
          <cell r="D244" t="str">
            <v>Comisiones</v>
          </cell>
          <cell r="E244">
            <v>488440</v>
          </cell>
          <cell r="F244">
            <v>72145</v>
          </cell>
          <cell r="G244">
            <v>0</v>
          </cell>
          <cell r="H244">
            <v>560585</v>
          </cell>
        </row>
        <row r="245">
          <cell r="A245" t="str">
            <v>530515</v>
          </cell>
          <cell r="B245" t="str">
            <v/>
          </cell>
          <cell r="C245" t="str">
            <v>4</v>
          </cell>
          <cell r="D245" t="str">
            <v>Otros gastos bancarios</v>
          </cell>
          <cell r="E245">
            <v>400500</v>
          </cell>
          <cell r="F245">
            <v>31900</v>
          </cell>
          <cell r="G245">
            <v>0</v>
          </cell>
          <cell r="H245">
            <v>432400</v>
          </cell>
        </row>
        <row r="246">
          <cell r="A246" t="str">
            <v>5390</v>
          </cell>
          <cell r="B246" t="str">
            <v/>
          </cell>
          <cell r="C246" t="str">
            <v>3</v>
          </cell>
          <cell r="D246" t="str">
            <v>Deterioro de activos</v>
          </cell>
          <cell r="E246">
            <v>130271913</v>
          </cell>
          <cell r="F246">
            <v>0</v>
          </cell>
          <cell r="G246">
            <v>0</v>
          </cell>
          <cell r="H246">
            <v>130271913</v>
          </cell>
        </row>
        <row r="247">
          <cell r="A247" t="str">
            <v>539010</v>
          </cell>
          <cell r="B247" t="str">
            <v/>
          </cell>
          <cell r="C247" t="str">
            <v>4</v>
          </cell>
          <cell r="D247" t="str">
            <v>Deterioro de otras inversiones</v>
          </cell>
          <cell r="E247">
            <v>130271913</v>
          </cell>
          <cell r="F247">
            <v>0</v>
          </cell>
          <cell r="G247">
            <v>0</v>
          </cell>
          <cell r="H247">
            <v>130271913</v>
          </cell>
        </row>
        <row r="248">
          <cell r="A248" t="str">
            <v>5395</v>
          </cell>
          <cell r="B248" t="str">
            <v/>
          </cell>
          <cell r="C248" t="str">
            <v>3</v>
          </cell>
          <cell r="D248" t="str">
            <v>Otros Gastos</v>
          </cell>
          <cell r="E248">
            <v>17125230</v>
          </cell>
          <cell r="F248">
            <v>18871</v>
          </cell>
          <cell r="G248">
            <v>0</v>
          </cell>
          <cell r="H248">
            <v>17144101</v>
          </cell>
        </row>
        <row r="249">
          <cell r="A249" t="str">
            <v>539505</v>
          </cell>
          <cell r="B249" t="str">
            <v/>
          </cell>
          <cell r="C249" t="str">
            <v>4</v>
          </cell>
          <cell r="D249" t="str">
            <v>Aproximaciones y ajustes menores</v>
          </cell>
          <cell r="E249">
            <v>16808</v>
          </cell>
          <cell r="F249">
            <v>116</v>
          </cell>
          <cell r="G249">
            <v>0</v>
          </cell>
          <cell r="H249">
            <v>16924</v>
          </cell>
        </row>
        <row r="250">
          <cell r="A250" t="str">
            <v>539510</v>
          </cell>
          <cell r="B250" t="str">
            <v/>
          </cell>
          <cell r="C250" t="str">
            <v>4</v>
          </cell>
          <cell r="D250" t="str">
            <v>Impuestos asumidos</v>
          </cell>
          <cell r="E250">
            <v>257506</v>
          </cell>
          <cell r="F250">
            <v>18755</v>
          </cell>
          <cell r="G250">
            <v>0</v>
          </cell>
          <cell r="H250">
            <v>276261</v>
          </cell>
        </row>
        <row r="251">
          <cell r="A251" t="str">
            <v>539515</v>
          </cell>
          <cell r="B251" t="str">
            <v/>
          </cell>
          <cell r="C251" t="str">
            <v>4</v>
          </cell>
          <cell r="D251" t="str">
            <v>Multas y sanciones</v>
          </cell>
          <cell r="E251">
            <v>929456</v>
          </cell>
          <cell r="F251">
            <v>0</v>
          </cell>
          <cell r="G251">
            <v>0</v>
          </cell>
          <cell r="H251">
            <v>929456</v>
          </cell>
        </row>
        <row r="252">
          <cell r="A252" t="str">
            <v>539520</v>
          </cell>
          <cell r="B252" t="str">
            <v/>
          </cell>
          <cell r="C252" t="str">
            <v>4</v>
          </cell>
          <cell r="D252" t="str">
            <v>Intereses por mora</v>
          </cell>
          <cell r="E252">
            <v>7460</v>
          </cell>
          <cell r="F252">
            <v>0</v>
          </cell>
          <cell r="G252">
            <v>0</v>
          </cell>
          <cell r="H252">
            <v>7460</v>
          </cell>
        </row>
        <row r="253">
          <cell r="A253" t="str">
            <v>539525</v>
          </cell>
          <cell r="B253" t="str">
            <v/>
          </cell>
          <cell r="C253" t="str">
            <v>4</v>
          </cell>
          <cell r="D253" t="str">
            <v>Donaciones</v>
          </cell>
          <cell r="E253">
            <v>15914000</v>
          </cell>
          <cell r="F253">
            <v>0</v>
          </cell>
          <cell r="G253">
            <v>0</v>
          </cell>
          <cell r="H253">
            <v>15914000</v>
          </cell>
        </row>
        <row r="254">
          <cell r="A254" t="str">
            <v>57</v>
          </cell>
          <cell r="B254" t="str">
            <v/>
          </cell>
          <cell r="C254" t="str">
            <v>2</v>
          </cell>
          <cell r="D254" t="str">
            <v>Gasto por impuestos a las ganancias</v>
          </cell>
          <cell r="E254">
            <v>104940250</v>
          </cell>
          <cell r="F254">
            <v>0</v>
          </cell>
          <cell r="G254">
            <v>3030000</v>
          </cell>
          <cell r="H254">
            <v>101910250</v>
          </cell>
        </row>
        <row r="255">
          <cell r="A255" t="str">
            <v>5705</v>
          </cell>
          <cell r="B255" t="str">
            <v/>
          </cell>
          <cell r="C255" t="str">
            <v>3</v>
          </cell>
          <cell r="D255" t="str">
            <v>Impuesto de renta y complementarios</v>
          </cell>
          <cell r="E255">
            <v>104940250</v>
          </cell>
          <cell r="F255">
            <v>0</v>
          </cell>
          <cell r="G255">
            <v>3030000</v>
          </cell>
          <cell r="H255">
            <v>101910250</v>
          </cell>
        </row>
        <row r="256">
          <cell r="A256" t="str">
            <v>570505</v>
          </cell>
          <cell r="B256" t="str">
            <v/>
          </cell>
          <cell r="C256" t="str">
            <v>4</v>
          </cell>
          <cell r="D256" t="str">
            <v>Impuesto a las ganacias  del ejercicio</v>
          </cell>
          <cell r="E256">
            <v>103610000</v>
          </cell>
          <cell r="F256">
            <v>0</v>
          </cell>
          <cell r="G256">
            <v>3030000</v>
          </cell>
          <cell r="H256">
            <v>100580000</v>
          </cell>
        </row>
        <row r="257">
          <cell r="A257" t="str">
            <v>570510</v>
          </cell>
          <cell r="B257" t="str">
            <v/>
          </cell>
          <cell r="C257" t="str">
            <v>4</v>
          </cell>
          <cell r="D257" t="str">
            <v>Impuesto a la ganancias diferido</v>
          </cell>
          <cell r="E257">
            <v>1330250</v>
          </cell>
          <cell r="F257">
            <v>0</v>
          </cell>
          <cell r="G257">
            <v>0</v>
          </cell>
          <cell r="H257">
            <v>1330250</v>
          </cell>
        </row>
        <row r="258">
          <cell r="A258" t="str">
            <v/>
          </cell>
          <cell r="B258" t="str">
            <v/>
          </cell>
          <cell r="C258" t="str">
            <v/>
          </cell>
          <cell r="D258" t="str">
            <v xml:space="preserve">   Total débitos:</v>
          </cell>
          <cell r="E258">
            <v>21648683013</v>
          </cell>
          <cell r="F258">
            <v>5722912426</v>
          </cell>
          <cell r="G258">
            <v>0</v>
          </cell>
          <cell r="H258">
            <v>22803862812</v>
          </cell>
        </row>
        <row r="259">
          <cell r="A259" t="str">
            <v/>
          </cell>
          <cell r="B259" t="str">
            <v/>
          </cell>
          <cell r="C259" t="str">
            <v/>
          </cell>
          <cell r="D259" t="str">
            <v xml:space="preserve">    Total créditos:</v>
          </cell>
          <cell r="E259">
            <v>21648683013</v>
          </cell>
          <cell r="F259">
            <v>0</v>
          </cell>
          <cell r="G259">
            <v>5722912426</v>
          </cell>
          <cell r="H259">
            <v>22803862812</v>
          </cell>
        </row>
      </sheetData>
      <sheetData sheetId="9"/>
      <sheetData sheetId="10"/>
      <sheetData sheetId="11"/>
      <sheetData sheetId="12"/>
      <sheetData sheetId="13">
        <row r="6">
          <cell r="Y6">
            <v>1027159000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20">
          <cell r="C20">
            <v>-17348129.314285714</v>
          </cell>
        </row>
      </sheetData>
      <sheetData sheetId="28">
        <row r="33">
          <cell r="AM33">
            <v>197255500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entarios"/>
      <sheetName val="BALANCE"/>
      <sheetName val="ESTADO DE RESULTADOS"/>
      <sheetName val="Renta"/>
      <sheetName val="Impto CREE"/>
      <sheetName val="Balance prueba"/>
      <sheetName val="Auxiliar"/>
      <sheetName val="Caja"/>
      <sheetName val="bancos"/>
      <sheetName val="Clientes"/>
      <sheetName val="Anticipo y Avances_1330"/>
      <sheetName val="antic impuestos"/>
      <sheetName val="CXC a Trabajadores"/>
      <sheetName val="Activos Fijos"/>
      <sheetName val="Obligaciones"/>
      <sheetName val="CXP"/>
      <sheetName val="Deudas socios"/>
      <sheetName val="Dividendos "/>
      <sheetName val="Acredores Varios"/>
      <sheetName val="Nomina"/>
      <sheetName val="consolidación prestaciones"/>
      <sheetName val="Consolidado Vaca."/>
      <sheetName val="APORTES"/>
      <sheetName val="Ingresos "/>
      <sheetName val="Int. Presuntivos"/>
      <sheetName val="RETEFUENTE"/>
      <sheetName val="AUTOCREE"/>
      <sheetName val="IVA"/>
      <sheetName val="ICA"/>
      <sheetName val="RETEICA"/>
      <sheetName val="RTE FTE"/>
      <sheetName val="AUTOCREE "/>
      <sheetName val="RTE ICA"/>
      <sheetName val="ICA."/>
      <sheetName val="IVA."/>
      <sheetName val="GASTOS CON RIESGO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LAVES DE REPARTO"/>
      <sheetName val="OUTPUT"/>
      <sheetName val="Resumen"/>
      <sheetName val="Reparto m^2"/>
      <sheetName val="Resumen (2)"/>
    </sheetNames>
    <sheetDataSet>
      <sheetData sheetId="0" refreshError="1">
        <row r="6">
          <cell r="D6" t="str">
            <v>OFFICE EXPENSES-TELEPHONE</v>
          </cell>
          <cell r="E6">
            <v>128398.53324999999</v>
          </cell>
          <cell r="F6">
            <v>128398.53324999999</v>
          </cell>
          <cell r="G6">
            <v>128398.53324999999</v>
          </cell>
          <cell r="H6">
            <v>128398.53324999999</v>
          </cell>
        </row>
        <row r="7">
          <cell r="D7" t="str">
            <v>OFFICE EXPENSES-MAIL &amp; MESSANGERS</v>
          </cell>
          <cell r="E7">
            <v>17454.252499999999</v>
          </cell>
          <cell r="F7">
            <v>17454.252499999999</v>
          </cell>
          <cell r="G7">
            <v>17454.252499999999</v>
          </cell>
          <cell r="H7">
            <v>17454.252499999999</v>
          </cell>
        </row>
        <row r="8">
          <cell r="D8" t="str">
            <v>WAN</v>
          </cell>
          <cell r="E8">
            <v>54970</v>
          </cell>
          <cell r="F8">
            <v>54970</v>
          </cell>
          <cell r="G8">
            <v>54970</v>
          </cell>
          <cell r="H8">
            <v>54970</v>
          </cell>
        </row>
        <row r="9">
          <cell r="D9" t="str">
            <v>RENT &amp; COMMUNITY EXPENSES</v>
          </cell>
          <cell r="E9">
            <v>301341.49113664823</v>
          </cell>
          <cell r="F9">
            <v>301341.49113664823</v>
          </cell>
          <cell r="G9">
            <v>301341.49113664823</v>
          </cell>
          <cell r="H9">
            <v>301341.49113664823</v>
          </cell>
        </row>
        <row r="10">
          <cell r="D10" t="str">
            <v>OFFICE EXPENSES-OTHER UTILITIES</v>
          </cell>
          <cell r="E10">
            <v>68545.346978081085</v>
          </cell>
          <cell r="F10">
            <v>68545.346978081085</v>
          </cell>
          <cell r="G10">
            <v>68545.346978081085</v>
          </cell>
          <cell r="H10">
            <v>68545.346978081085</v>
          </cell>
        </row>
        <row r="11">
          <cell r="D11" t="str">
            <v>COMPANY INSURANCE POLICIES</v>
          </cell>
          <cell r="E11">
            <v>67870.794417799581</v>
          </cell>
          <cell r="F11">
            <v>67870.794417799581</v>
          </cell>
          <cell r="G11">
            <v>67870.794417799581</v>
          </cell>
          <cell r="H11">
            <v>67870.794417799581</v>
          </cell>
        </row>
        <row r="12">
          <cell r="D12" t="str">
            <v>OFF EXP- STATIONERY &amp; SUPPLIES</v>
          </cell>
          <cell r="E12">
            <v>18402.802500000002</v>
          </cell>
          <cell r="F12">
            <v>18402.802500000002</v>
          </cell>
          <cell r="G12">
            <v>18402.802500000002</v>
          </cell>
          <cell r="H12">
            <v>18402.802500000002</v>
          </cell>
        </row>
        <row r="13">
          <cell r="D13" t="str">
            <v>INFORMATIC DATA PROCESSING SUPPLIES</v>
          </cell>
          <cell r="E13">
            <v>12623.5</v>
          </cell>
          <cell r="F13">
            <v>12623.5</v>
          </cell>
          <cell r="G13">
            <v>12623.5</v>
          </cell>
          <cell r="H13">
            <v>12623.5</v>
          </cell>
        </row>
        <row r="14">
          <cell r="D14" t="str">
            <v>INFORMATION-DATA BASES &amp;SUBSCRIPTION</v>
          </cell>
          <cell r="E14">
            <v>36993.462500000001</v>
          </cell>
          <cell r="F14">
            <v>36993.462500000001</v>
          </cell>
          <cell r="G14">
            <v>36993.462500000001</v>
          </cell>
          <cell r="H14">
            <v>36993.462500000001</v>
          </cell>
        </row>
        <row r="15">
          <cell r="D15" t="str">
            <v>RELATIONS PUBLICS-FOOD&amp;BEVERAGE</v>
          </cell>
          <cell r="E15">
            <v>0</v>
          </cell>
          <cell r="F15">
            <v>0</v>
          </cell>
          <cell r="G15">
            <v>0</v>
          </cell>
          <cell r="H15">
            <v>0</v>
          </cell>
        </row>
        <row r="16">
          <cell r="D16" t="str">
            <v>OFFICE EXPENSE MAINTENANCE</v>
          </cell>
          <cell r="E16">
            <v>58686</v>
          </cell>
          <cell r="F16">
            <v>58686</v>
          </cell>
          <cell r="G16">
            <v>58686</v>
          </cell>
          <cell r="H16">
            <v>58686</v>
          </cell>
        </row>
        <row r="17">
          <cell r="D17" t="str">
            <v>OFFICE EXPENSES-OTHER OFFICE EXPENSE</v>
          </cell>
          <cell r="E17">
            <v>16750.413784032309</v>
          </cell>
          <cell r="F17">
            <v>16750.413784032309</v>
          </cell>
          <cell r="G17">
            <v>16750.413784032309</v>
          </cell>
          <cell r="H17">
            <v>16750.413784032309</v>
          </cell>
        </row>
        <row r="18">
          <cell r="D18" t="str">
            <v>OTHERS EXPENSES</v>
          </cell>
          <cell r="E18">
            <v>51884.915823176234</v>
          </cell>
          <cell r="F18">
            <v>51884.915823176234</v>
          </cell>
          <cell r="G18">
            <v>51884.915823176234</v>
          </cell>
          <cell r="H18">
            <v>51884.915823176234</v>
          </cell>
        </row>
        <row r="19">
          <cell r="D19" t="str">
            <v>INFORMATION-OTHER SERVICES</v>
          </cell>
          <cell r="E19">
            <v>0</v>
          </cell>
          <cell r="F19">
            <v>0</v>
          </cell>
          <cell r="G19">
            <v>0</v>
          </cell>
          <cell r="H19">
            <v>0</v>
          </cell>
        </row>
        <row r="20">
          <cell r="D20" t="str">
            <v>OFF EX OTHER EQUIPMENT RENT</v>
          </cell>
          <cell r="E20">
            <v>75315.60962892836</v>
          </cell>
          <cell r="F20">
            <v>95237.561307772412</v>
          </cell>
          <cell r="G20">
            <v>111909.13502660891</v>
          </cell>
          <cell r="H20">
            <v>117345.03496618909</v>
          </cell>
        </row>
        <row r="21">
          <cell r="D21" t="str">
            <v>BANK CHARGES</v>
          </cell>
          <cell r="E21">
            <v>47993.474999999999</v>
          </cell>
          <cell r="F21">
            <v>47993.474999999999</v>
          </cell>
          <cell r="G21">
            <v>47993.474999999999</v>
          </cell>
          <cell r="H21">
            <v>47993.474999999999</v>
          </cell>
        </row>
        <row r="22">
          <cell r="D22" t="str">
            <v>TAXES-OTHER CORPORATE INCOME TAXES</v>
          </cell>
          <cell r="E22">
            <v>883.89</v>
          </cell>
          <cell r="F22">
            <v>883.89</v>
          </cell>
          <cell r="G22">
            <v>883.89</v>
          </cell>
          <cell r="H22">
            <v>883.89</v>
          </cell>
        </row>
        <row r="23">
          <cell r="D23" t="str">
            <v>EXPENSES ON COMPANY CARS</v>
          </cell>
          <cell r="E23">
            <v>2571.6658384118855</v>
          </cell>
          <cell r="F23">
            <v>2571.6658384118855</v>
          </cell>
          <cell r="G23">
            <v>2571.6658384118855</v>
          </cell>
          <cell r="H23">
            <v>2571.6658384118855</v>
          </cell>
        </row>
        <row r="24">
          <cell r="D24" t="str">
            <v>DEPRECIATION</v>
          </cell>
          <cell r="E24">
            <v>634207.49854555074</v>
          </cell>
          <cell r="F24">
            <v>570213.7620573045</v>
          </cell>
          <cell r="G24">
            <v>591456.36662249221</v>
          </cell>
          <cell r="H24">
            <v>619777.39597769023</v>
          </cell>
        </row>
      </sheetData>
      <sheetData sheetId="1" refreshError="1">
        <row r="38">
          <cell r="B38" t="str">
            <v>DEPARTAMENTOS</v>
          </cell>
          <cell r="C38" t="str">
            <v>%Q1</v>
          </cell>
          <cell r="D38" t="str">
            <v>%Q2</v>
          </cell>
          <cell r="E38" t="str">
            <v>%Q3</v>
          </cell>
          <cell r="F38" t="str">
            <v>%Q4</v>
          </cell>
        </row>
        <row r="39">
          <cell r="B39" t="str">
            <v>HRMS CUSTOMER SUPPORT</v>
          </cell>
          <cell r="C39">
            <v>0</v>
          </cell>
          <cell r="D39">
            <v>0</v>
          </cell>
          <cell r="E39">
            <v>0</v>
          </cell>
          <cell r="F39">
            <v>0</v>
          </cell>
        </row>
        <row r="40">
          <cell r="B40" t="str">
            <v>HRMS ALLIANCES</v>
          </cell>
          <cell r="C40">
            <v>0</v>
          </cell>
          <cell r="D40">
            <v>0</v>
          </cell>
          <cell r="E40">
            <v>0</v>
          </cell>
          <cell r="F40">
            <v>0</v>
          </cell>
        </row>
        <row r="41">
          <cell r="B41" t="str">
            <v>HRMS LOB</v>
          </cell>
          <cell r="C41">
            <v>0</v>
          </cell>
          <cell r="D41">
            <v>0</v>
          </cell>
          <cell r="E41">
            <v>0</v>
          </cell>
          <cell r="F41">
            <v>0</v>
          </cell>
        </row>
        <row r="42">
          <cell r="B42" t="str">
            <v>HRMS MARKETING</v>
          </cell>
          <cell r="C42">
            <v>0</v>
          </cell>
          <cell r="D42">
            <v>0</v>
          </cell>
          <cell r="E42">
            <v>0</v>
          </cell>
          <cell r="F42">
            <v>0</v>
          </cell>
        </row>
        <row r="43">
          <cell r="B43" t="str">
            <v>HRMS PRODUCT RELEASE MANAGEMENT</v>
          </cell>
          <cell r="C43">
            <v>0</v>
          </cell>
          <cell r="D43">
            <v>0</v>
          </cell>
          <cell r="E43">
            <v>0</v>
          </cell>
          <cell r="F43">
            <v>0</v>
          </cell>
        </row>
        <row r="44">
          <cell r="B44" t="str">
            <v>HRMS R&amp;D 2.X</v>
          </cell>
          <cell r="C44">
            <v>0</v>
          </cell>
          <cell r="D44">
            <v>0</v>
          </cell>
          <cell r="E44">
            <v>0</v>
          </cell>
          <cell r="F44">
            <v>0</v>
          </cell>
        </row>
        <row r="45">
          <cell r="B45" t="str">
            <v>HRMS R&amp;D 3.X</v>
          </cell>
          <cell r="C45">
            <v>0</v>
          </cell>
          <cell r="D45">
            <v>0</v>
          </cell>
          <cell r="E45">
            <v>0</v>
          </cell>
          <cell r="F45">
            <v>0</v>
          </cell>
        </row>
        <row r="46">
          <cell r="B46" t="str">
            <v>HRMS R&amp;D OTHER</v>
          </cell>
          <cell r="C46">
            <v>0</v>
          </cell>
          <cell r="D46">
            <v>0</v>
          </cell>
          <cell r="E46">
            <v>0</v>
          </cell>
          <cell r="F46">
            <v>0</v>
          </cell>
        </row>
        <row r="47">
          <cell r="B47" t="str">
            <v>HRMS SERVICES</v>
          </cell>
          <cell r="C47">
            <v>0</v>
          </cell>
          <cell r="D47">
            <v>0</v>
          </cell>
          <cell r="E47">
            <v>0</v>
          </cell>
          <cell r="F47">
            <v>0</v>
          </cell>
        </row>
        <row r="48">
          <cell r="B48" t="str">
            <v>PKMS CUSTOMER SERVICES</v>
          </cell>
          <cell r="C48">
            <v>0</v>
          </cell>
          <cell r="D48">
            <v>0</v>
          </cell>
          <cell r="E48">
            <v>0</v>
          </cell>
          <cell r="F48">
            <v>0</v>
          </cell>
        </row>
        <row r="49">
          <cell r="B49" t="str">
            <v>PKMS LOB</v>
          </cell>
          <cell r="C49">
            <v>0</v>
          </cell>
          <cell r="D49">
            <v>0</v>
          </cell>
          <cell r="E49">
            <v>0</v>
          </cell>
          <cell r="F49">
            <v>0</v>
          </cell>
        </row>
        <row r="50">
          <cell r="B50" t="str">
            <v>PKMS PRODUCT MARKETING</v>
          </cell>
          <cell r="C50">
            <v>0</v>
          </cell>
          <cell r="D50">
            <v>0</v>
          </cell>
          <cell r="E50">
            <v>0</v>
          </cell>
          <cell r="F50">
            <v>0</v>
          </cell>
        </row>
        <row r="51">
          <cell r="B51" t="str">
            <v>PKMS PRODUCTION</v>
          </cell>
          <cell r="C51">
            <v>0</v>
          </cell>
          <cell r="D51">
            <v>0</v>
          </cell>
          <cell r="E51">
            <v>0</v>
          </cell>
          <cell r="F51">
            <v>0</v>
          </cell>
        </row>
        <row r="52">
          <cell r="B52" t="str">
            <v>PKMS R&amp;D</v>
          </cell>
          <cell r="C52">
            <v>0</v>
          </cell>
          <cell r="D52">
            <v>0</v>
          </cell>
          <cell r="E52">
            <v>0</v>
          </cell>
          <cell r="F52">
            <v>0</v>
          </cell>
        </row>
        <row r="53">
          <cell r="B53" t="str">
            <v>PKMS REQUIREMENTS</v>
          </cell>
          <cell r="C53">
            <v>0</v>
          </cell>
          <cell r="D53">
            <v>0</v>
          </cell>
          <cell r="E53">
            <v>0</v>
          </cell>
          <cell r="F53">
            <v>0</v>
          </cell>
        </row>
        <row r="54">
          <cell r="B54" t="str">
            <v>R&amp;D PRODUCT INFORMATION</v>
          </cell>
          <cell r="C54">
            <v>0</v>
          </cell>
          <cell r="D54">
            <v>0</v>
          </cell>
          <cell r="E54">
            <v>0</v>
          </cell>
          <cell r="F54">
            <v>0</v>
          </cell>
        </row>
        <row r="55">
          <cell r="B55" t="str">
            <v>R&amp;D TECHHNOLOGY</v>
          </cell>
          <cell r="C55">
            <v>0</v>
          </cell>
          <cell r="D55">
            <v>0</v>
          </cell>
          <cell r="E55">
            <v>0</v>
          </cell>
          <cell r="F55">
            <v>0</v>
          </cell>
        </row>
        <row r="56">
          <cell r="B56" t="str">
            <v>R&amp;D RELEASE MANAGEMENT</v>
          </cell>
          <cell r="C56">
            <v>0</v>
          </cell>
          <cell r="D56">
            <v>0</v>
          </cell>
          <cell r="E56">
            <v>0</v>
          </cell>
          <cell r="F56">
            <v>0</v>
          </cell>
        </row>
        <row r="57">
          <cell r="B57" t="str">
            <v>R&amp;D TP CLIENT</v>
          </cell>
          <cell r="C57">
            <v>0</v>
          </cell>
          <cell r="D57">
            <v>0</v>
          </cell>
          <cell r="E57">
            <v>0</v>
          </cell>
          <cell r="F57">
            <v>0</v>
          </cell>
        </row>
        <row r="58">
          <cell r="B58" t="str">
            <v>R&amp;D TP FUNCT</v>
          </cell>
          <cell r="C58">
            <v>0</v>
          </cell>
          <cell r="D58">
            <v>0</v>
          </cell>
          <cell r="E58">
            <v>0</v>
          </cell>
          <cell r="F58">
            <v>0</v>
          </cell>
        </row>
        <row r="59">
          <cell r="B59" t="str">
            <v>R&amp;D TP TECH</v>
          </cell>
          <cell r="C59">
            <v>0</v>
          </cell>
          <cell r="D59">
            <v>0</v>
          </cell>
          <cell r="E59">
            <v>0</v>
          </cell>
          <cell r="F59">
            <v>0</v>
          </cell>
        </row>
        <row r="60">
          <cell r="B60" t="str">
            <v>IO</v>
          </cell>
          <cell r="C60">
            <v>0</v>
          </cell>
          <cell r="D60">
            <v>0</v>
          </cell>
          <cell r="E60">
            <v>0</v>
          </cell>
          <cell r="F60">
            <v>0</v>
          </cell>
        </row>
        <row r="61">
          <cell r="B61" t="str">
            <v>FINANCE</v>
          </cell>
          <cell r="C61">
            <v>0</v>
          </cell>
          <cell r="D61">
            <v>0</v>
          </cell>
          <cell r="E61">
            <v>0</v>
          </cell>
          <cell r="F61">
            <v>0</v>
          </cell>
        </row>
        <row r="62">
          <cell r="B62" t="str">
            <v>LEGAL</v>
          </cell>
          <cell r="C62">
            <v>0</v>
          </cell>
          <cell r="D62">
            <v>0</v>
          </cell>
          <cell r="E62">
            <v>0</v>
          </cell>
          <cell r="F62">
            <v>0</v>
          </cell>
        </row>
        <row r="63">
          <cell r="B63" t="str">
            <v>CORPORATE OFFICE</v>
          </cell>
          <cell r="C63">
            <v>0</v>
          </cell>
          <cell r="D63">
            <v>0</v>
          </cell>
          <cell r="E63">
            <v>0</v>
          </cell>
          <cell r="F63">
            <v>0</v>
          </cell>
        </row>
        <row r="64">
          <cell r="B64" t="str">
            <v>SERVICES</v>
          </cell>
          <cell r="C64">
            <v>0.7</v>
          </cell>
          <cell r="D64">
            <v>0.7</v>
          </cell>
          <cell r="E64">
            <v>0.7</v>
          </cell>
          <cell r="F64">
            <v>0.7</v>
          </cell>
        </row>
        <row r="65">
          <cell r="B65" t="str">
            <v>DIR OPERATIONS</v>
          </cell>
          <cell r="C65">
            <v>0</v>
          </cell>
          <cell r="D65">
            <v>0</v>
          </cell>
          <cell r="E65">
            <v>0</v>
          </cell>
          <cell r="F65">
            <v>0</v>
          </cell>
        </row>
        <row r="66">
          <cell r="B66" t="str">
            <v>CORPORATE SERVICES</v>
          </cell>
          <cell r="C66">
            <v>0</v>
          </cell>
          <cell r="D66">
            <v>0</v>
          </cell>
          <cell r="E66">
            <v>0</v>
          </cell>
          <cell r="F66">
            <v>0</v>
          </cell>
        </row>
        <row r="67">
          <cell r="B67" t="str">
            <v>CORPORATE MARKETING</v>
          </cell>
          <cell r="C67">
            <v>0</v>
          </cell>
          <cell r="D67">
            <v>0</v>
          </cell>
          <cell r="E67">
            <v>0</v>
          </cell>
          <cell r="F67">
            <v>0</v>
          </cell>
        </row>
        <row r="68">
          <cell r="B68" t="str">
            <v>MARKETING SPAIN</v>
          </cell>
          <cell r="C68">
            <v>0</v>
          </cell>
          <cell r="D68">
            <v>0</v>
          </cell>
          <cell r="E68">
            <v>0</v>
          </cell>
          <cell r="F68">
            <v>0</v>
          </cell>
        </row>
        <row r="69">
          <cell r="B69" t="str">
            <v>SALES</v>
          </cell>
          <cell r="C69">
            <v>0.3</v>
          </cell>
          <cell r="D69">
            <v>0.3</v>
          </cell>
          <cell r="E69">
            <v>0.3</v>
          </cell>
          <cell r="F69">
            <v>0.3</v>
          </cell>
        </row>
        <row r="70">
          <cell r="B70" t="str">
            <v>TOTAL</v>
          </cell>
          <cell r="C70">
            <v>1</v>
          </cell>
          <cell r="D70">
            <v>1</v>
          </cell>
          <cell r="E70">
            <v>1</v>
          </cell>
          <cell r="F70">
            <v>1</v>
          </cell>
        </row>
      </sheetData>
      <sheetData sheetId="2" refreshError="1"/>
      <sheetData sheetId="3" refreshError="1"/>
      <sheetData sheetId="4" refreshError="1"/>
      <sheetData sheetId="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
      <sheetName val="PYG"/>
      <sheetName val="ESTADO DE FLUJO"/>
      <sheetName val="ESTADO DE CAMBI"/>
      <sheetName val="ESTADO PATRIMON"/>
      <sheetName val="NOTAS"/>
      <sheetName val="Hoja1"/>
      <sheetName val="balance de prueba actual"/>
      <sheetName val="shar_bp201212"/>
      <sheetName val="proy dist utilidades"/>
      <sheetName val="RENTA"/>
      <sheetName val="CREE"/>
    </sheetNames>
    <sheetDataSet>
      <sheetData sheetId="0"/>
      <sheetData sheetId="1">
        <row r="26">
          <cell r="D26">
            <v>22142.875000000051</v>
          </cell>
        </row>
      </sheetData>
      <sheetData sheetId="2"/>
      <sheetData sheetId="3"/>
      <sheetData sheetId="4">
        <row r="1">
          <cell r="A1" t="str">
            <v>SHARDA COLOMBIA S.A.</v>
          </cell>
        </row>
      </sheetData>
      <sheetData sheetId="5"/>
      <sheetData sheetId="6"/>
      <sheetData sheetId="7">
        <row r="1">
          <cell r="A1" t="str">
            <v>cuenta</v>
          </cell>
          <cell r="B1" t="str">
            <v>nit_cc</v>
          </cell>
          <cell r="C1" t="str">
            <v>nivel</v>
          </cell>
          <cell r="D1" t="str">
            <v>descripcion</v>
          </cell>
          <cell r="E1" t="str">
            <v>saldo_ant</v>
          </cell>
          <cell r="F1" t="str">
            <v>debitos</v>
          </cell>
          <cell r="G1" t="str">
            <v>creditos</v>
          </cell>
          <cell r="H1" t="str">
            <v>saldo_actual</v>
          </cell>
        </row>
        <row r="2">
          <cell r="A2" t="str">
            <v/>
          </cell>
          <cell r="B2" t="str">
            <v/>
          </cell>
          <cell r="C2" t="str">
            <v/>
          </cell>
          <cell r="D2" t="str">
            <v>SHARDA COLOMBIA S. A.</v>
          </cell>
          <cell r="E2">
            <v>0</v>
          </cell>
          <cell r="F2">
            <v>0</v>
          </cell>
          <cell r="G2">
            <v>0</v>
          </cell>
          <cell r="H2">
            <v>0</v>
          </cell>
        </row>
        <row r="3">
          <cell r="A3" t="str">
            <v/>
          </cell>
          <cell r="B3" t="str">
            <v/>
          </cell>
          <cell r="C3" t="str">
            <v/>
          </cell>
          <cell r="D3" t="str">
            <v>Libro Mayor y Balances</v>
          </cell>
          <cell r="E3">
            <v>0</v>
          </cell>
          <cell r="F3">
            <v>0</v>
          </cell>
          <cell r="G3">
            <v>0</v>
          </cell>
          <cell r="H3">
            <v>0</v>
          </cell>
        </row>
        <row r="4">
          <cell r="A4" t="str">
            <v/>
          </cell>
          <cell r="B4" t="str">
            <v/>
          </cell>
          <cell r="C4" t="str">
            <v/>
          </cell>
          <cell r="D4" t="str">
            <v>Periodo: 12 - 2013</v>
          </cell>
          <cell r="E4">
            <v>0</v>
          </cell>
          <cell r="F4">
            <v>0</v>
          </cell>
          <cell r="G4">
            <v>0</v>
          </cell>
          <cell r="H4">
            <v>0</v>
          </cell>
        </row>
        <row r="5">
          <cell r="A5">
            <v>1</v>
          </cell>
          <cell r="B5" t="str">
            <v/>
          </cell>
          <cell r="C5" t="str">
            <v>1</v>
          </cell>
          <cell r="D5" t="str">
            <v>Activo</v>
          </cell>
          <cell r="E5">
            <v>1338438291</v>
          </cell>
          <cell r="F5">
            <v>662396956</v>
          </cell>
          <cell r="G5">
            <v>480166489</v>
          </cell>
          <cell r="H5">
            <v>1520668758</v>
          </cell>
        </row>
        <row r="6">
          <cell r="A6">
            <v>11</v>
          </cell>
          <cell r="B6" t="str">
            <v/>
          </cell>
          <cell r="C6" t="str">
            <v>2</v>
          </cell>
          <cell r="D6" t="str">
            <v>Disponible</v>
          </cell>
          <cell r="E6">
            <v>1852608</v>
          </cell>
          <cell r="F6">
            <v>117709808</v>
          </cell>
          <cell r="G6">
            <v>88829125</v>
          </cell>
          <cell r="H6">
            <v>30733291</v>
          </cell>
        </row>
        <row r="7">
          <cell r="A7">
            <v>1110</v>
          </cell>
          <cell r="B7" t="str">
            <v/>
          </cell>
          <cell r="C7" t="str">
            <v>3</v>
          </cell>
          <cell r="D7" t="str">
            <v>Bancos</v>
          </cell>
          <cell r="E7">
            <v>1852608</v>
          </cell>
          <cell r="F7">
            <v>110426391</v>
          </cell>
          <cell r="G7">
            <v>88829125</v>
          </cell>
          <cell r="H7">
            <v>23449874</v>
          </cell>
        </row>
        <row r="8">
          <cell r="A8">
            <v>111005</v>
          </cell>
          <cell r="B8" t="str">
            <v/>
          </cell>
          <cell r="C8" t="str">
            <v>4</v>
          </cell>
          <cell r="D8" t="str">
            <v>Moneda Nacional</v>
          </cell>
          <cell r="E8">
            <v>1852608</v>
          </cell>
          <cell r="F8">
            <v>110426391</v>
          </cell>
          <cell r="G8">
            <v>88829125</v>
          </cell>
          <cell r="H8">
            <v>23449874</v>
          </cell>
        </row>
        <row r="9">
          <cell r="A9">
            <v>11100505</v>
          </cell>
          <cell r="B9" t="str">
            <v/>
          </cell>
          <cell r="C9" t="str">
            <v>5</v>
          </cell>
          <cell r="D9" t="str">
            <v>Banco Colptaria</v>
          </cell>
          <cell r="E9">
            <v>1852608</v>
          </cell>
          <cell r="F9">
            <v>110426391</v>
          </cell>
          <cell r="G9">
            <v>88829125</v>
          </cell>
          <cell r="H9">
            <v>23449874</v>
          </cell>
        </row>
        <row r="10">
          <cell r="A10">
            <v>1115</v>
          </cell>
          <cell r="B10" t="str">
            <v/>
          </cell>
          <cell r="C10" t="str">
            <v>3</v>
          </cell>
          <cell r="D10" t="str">
            <v>Remesas en Tránsito</v>
          </cell>
          <cell r="E10">
            <v>0</v>
          </cell>
          <cell r="F10">
            <v>7283417</v>
          </cell>
          <cell r="G10">
            <v>0</v>
          </cell>
          <cell r="H10">
            <v>7283417</v>
          </cell>
        </row>
        <row r="11">
          <cell r="A11">
            <v>111510</v>
          </cell>
          <cell r="B11" t="str">
            <v/>
          </cell>
          <cell r="C11" t="str">
            <v>4</v>
          </cell>
          <cell r="D11" t="str">
            <v>Moneda Extranjera</v>
          </cell>
          <cell r="E11">
            <v>0</v>
          </cell>
          <cell r="F11">
            <v>7283417</v>
          </cell>
          <cell r="G11">
            <v>0</v>
          </cell>
          <cell r="H11">
            <v>7283417</v>
          </cell>
        </row>
        <row r="12">
          <cell r="A12">
            <v>12</v>
          </cell>
          <cell r="B12" t="str">
            <v/>
          </cell>
          <cell r="C12" t="str">
            <v>2</v>
          </cell>
          <cell r="D12" t="str">
            <v>Inversiones</v>
          </cell>
          <cell r="E12">
            <v>22500000</v>
          </cell>
          <cell r="F12">
            <v>0</v>
          </cell>
          <cell r="G12">
            <v>0</v>
          </cell>
          <cell r="H12">
            <v>22500000</v>
          </cell>
        </row>
        <row r="13">
          <cell r="A13">
            <v>1225</v>
          </cell>
          <cell r="B13" t="str">
            <v/>
          </cell>
          <cell r="C13" t="str">
            <v>3</v>
          </cell>
          <cell r="D13" t="str">
            <v>Certificados</v>
          </cell>
          <cell r="E13">
            <v>22500000</v>
          </cell>
          <cell r="F13">
            <v>0</v>
          </cell>
          <cell r="G13">
            <v>0</v>
          </cell>
          <cell r="H13">
            <v>22500000</v>
          </cell>
        </row>
        <row r="14">
          <cell r="A14">
            <v>122505</v>
          </cell>
          <cell r="B14" t="str">
            <v/>
          </cell>
          <cell r="C14" t="str">
            <v>4</v>
          </cell>
          <cell r="D14" t="str">
            <v>Certificados de déposito a  término CDT</v>
          </cell>
          <cell r="E14">
            <v>22500000</v>
          </cell>
          <cell r="F14">
            <v>0</v>
          </cell>
          <cell r="G14">
            <v>0</v>
          </cell>
          <cell r="H14">
            <v>22500000</v>
          </cell>
        </row>
        <row r="15">
          <cell r="A15">
            <v>13</v>
          </cell>
          <cell r="B15" t="str">
            <v/>
          </cell>
          <cell r="C15" t="str">
            <v>2</v>
          </cell>
          <cell r="D15" t="str">
            <v>Deudores</v>
          </cell>
          <cell r="E15">
            <v>371027018</v>
          </cell>
          <cell r="F15">
            <v>544686519</v>
          </cell>
          <cell r="G15">
            <v>25389109</v>
          </cell>
          <cell r="H15">
            <v>890324428</v>
          </cell>
        </row>
        <row r="16">
          <cell r="A16">
            <v>1305</v>
          </cell>
          <cell r="B16" t="str">
            <v/>
          </cell>
          <cell r="C16" t="str">
            <v>3</v>
          </cell>
          <cell r="D16" t="str">
            <v>Clientes</v>
          </cell>
          <cell r="E16">
            <v>361590075</v>
          </cell>
          <cell r="F16">
            <v>528734353</v>
          </cell>
          <cell r="G16">
            <v>0</v>
          </cell>
          <cell r="H16">
            <v>890324428</v>
          </cell>
        </row>
        <row r="17">
          <cell r="A17">
            <v>130505</v>
          </cell>
          <cell r="B17" t="str">
            <v/>
          </cell>
          <cell r="C17" t="str">
            <v>4</v>
          </cell>
          <cell r="D17" t="str">
            <v>Nacionales</v>
          </cell>
          <cell r="E17">
            <v>361590075</v>
          </cell>
          <cell r="F17">
            <v>528734353</v>
          </cell>
          <cell r="G17">
            <v>0</v>
          </cell>
          <cell r="H17">
            <v>890324428</v>
          </cell>
        </row>
        <row r="18">
          <cell r="A18">
            <v>130505</v>
          </cell>
          <cell r="B18" t="str">
            <v>809000555</v>
          </cell>
          <cell r="C18" t="str">
            <v>9</v>
          </cell>
          <cell r="D18" t="str">
            <v>AGROINDUSTRIALES DEL TOLIMA S.A.</v>
          </cell>
          <cell r="E18">
            <v>7926944</v>
          </cell>
          <cell r="F18">
            <v>18276008</v>
          </cell>
          <cell r="G18">
            <v>0</v>
          </cell>
          <cell r="H18">
            <v>26202952</v>
          </cell>
        </row>
        <row r="19">
          <cell r="A19">
            <v>130505</v>
          </cell>
          <cell r="B19" t="str">
            <v>830101721</v>
          </cell>
          <cell r="C19" t="str">
            <v>9</v>
          </cell>
          <cell r="D19" t="str">
            <v>INVERSIONES CASTILLO VARON S A S</v>
          </cell>
          <cell r="E19">
            <v>223395242</v>
          </cell>
          <cell r="F19">
            <v>285290987</v>
          </cell>
          <cell r="G19">
            <v>0</v>
          </cell>
          <cell r="H19">
            <v>508686229</v>
          </cell>
        </row>
        <row r="20">
          <cell r="A20">
            <v>130505</v>
          </cell>
          <cell r="B20" t="str">
            <v>830131312</v>
          </cell>
          <cell r="C20" t="str">
            <v>9</v>
          </cell>
          <cell r="D20" t="str">
            <v>AGROINSUMOS EL CONDADO S.A.</v>
          </cell>
          <cell r="E20">
            <v>6684210</v>
          </cell>
          <cell r="F20">
            <v>13132020</v>
          </cell>
          <cell r="G20">
            <v>0</v>
          </cell>
          <cell r="H20">
            <v>19816230</v>
          </cell>
        </row>
        <row r="21">
          <cell r="A21">
            <v>130505</v>
          </cell>
          <cell r="B21" t="str">
            <v>891100445</v>
          </cell>
          <cell r="C21" t="str">
            <v>9</v>
          </cell>
          <cell r="D21" t="str">
            <v>MOLINOS ROA S.A</v>
          </cell>
          <cell r="E21">
            <v>0</v>
          </cell>
          <cell r="F21">
            <v>1758972</v>
          </cell>
          <cell r="G21">
            <v>0</v>
          </cell>
          <cell r="H21">
            <v>1758972</v>
          </cell>
        </row>
        <row r="22">
          <cell r="A22">
            <v>130505</v>
          </cell>
          <cell r="B22" t="str">
            <v>900276637</v>
          </cell>
          <cell r="C22" t="str">
            <v>9</v>
          </cell>
          <cell r="D22" t="str">
            <v>AGRO@QUIM LTDA</v>
          </cell>
          <cell r="E22">
            <v>0</v>
          </cell>
          <cell r="F22">
            <v>85260733</v>
          </cell>
          <cell r="G22">
            <v>0</v>
          </cell>
          <cell r="H22">
            <v>85260733</v>
          </cell>
        </row>
        <row r="23">
          <cell r="A23">
            <v>130505</v>
          </cell>
          <cell r="B23" t="str">
            <v>900566612</v>
          </cell>
          <cell r="C23" t="str">
            <v>9</v>
          </cell>
          <cell r="D23" t="str">
            <v>GREENHOUSE CROPSCIENCE S.A.S.</v>
          </cell>
          <cell r="E23">
            <v>123583679</v>
          </cell>
          <cell r="F23">
            <v>125015633</v>
          </cell>
          <cell r="G23">
            <v>0</v>
          </cell>
          <cell r="H23">
            <v>248599312</v>
          </cell>
        </row>
        <row r="24">
          <cell r="A24">
            <v>1330</v>
          </cell>
          <cell r="B24" t="str">
            <v/>
          </cell>
          <cell r="C24" t="str">
            <v>3</v>
          </cell>
          <cell r="D24" t="str">
            <v>Anticipos y Avances</v>
          </cell>
          <cell r="E24">
            <v>0</v>
          </cell>
          <cell r="F24">
            <v>6286880</v>
          </cell>
          <cell r="G24">
            <v>6286880</v>
          </cell>
          <cell r="H24">
            <v>0</v>
          </cell>
        </row>
        <row r="25">
          <cell r="A25">
            <v>133095</v>
          </cell>
          <cell r="B25" t="str">
            <v/>
          </cell>
          <cell r="C25" t="str">
            <v>4</v>
          </cell>
          <cell r="D25" t="str">
            <v>Otros</v>
          </cell>
          <cell r="E25">
            <v>0</v>
          </cell>
          <cell r="F25">
            <v>6286880</v>
          </cell>
          <cell r="G25">
            <v>6286880</v>
          </cell>
          <cell r="H25">
            <v>0</v>
          </cell>
        </row>
        <row r="26">
          <cell r="A26">
            <v>13309505</v>
          </cell>
          <cell r="B26" t="str">
            <v/>
          </cell>
          <cell r="C26" t="str">
            <v>5</v>
          </cell>
          <cell r="D26" t="str">
            <v>Anticipos para gastos</v>
          </cell>
          <cell r="E26">
            <v>0</v>
          </cell>
          <cell r="F26">
            <v>6286880</v>
          </cell>
          <cell r="G26">
            <v>6286880</v>
          </cell>
          <cell r="H26">
            <v>0</v>
          </cell>
        </row>
        <row r="27">
          <cell r="A27">
            <v>13309505</v>
          </cell>
          <cell r="B27" t="str">
            <v>1013596926</v>
          </cell>
          <cell r="C27" t="str">
            <v>9</v>
          </cell>
          <cell r="D27" t="str">
            <v>FONSECA MORENO SANDRA MILENA</v>
          </cell>
          <cell r="E27">
            <v>0</v>
          </cell>
          <cell r="F27">
            <v>6286880</v>
          </cell>
          <cell r="G27">
            <v>6286880</v>
          </cell>
          <cell r="H27">
            <v>0</v>
          </cell>
        </row>
        <row r="28">
          <cell r="A28">
            <v>1355</v>
          </cell>
          <cell r="B28" t="str">
            <v/>
          </cell>
          <cell r="C28" t="str">
            <v>3</v>
          </cell>
          <cell r="D28" t="str">
            <v>Anticipo De Imptos y Contrib. o Saldos a Favor</v>
          </cell>
          <cell r="E28">
            <v>8428948</v>
          </cell>
          <cell r="F28">
            <v>9665286</v>
          </cell>
          <cell r="G28">
            <v>18094234</v>
          </cell>
          <cell r="H28">
            <v>0</v>
          </cell>
        </row>
        <row r="29">
          <cell r="A29">
            <v>135505</v>
          </cell>
          <cell r="B29" t="str">
            <v/>
          </cell>
          <cell r="C29" t="str">
            <v>4</v>
          </cell>
          <cell r="D29" t="str">
            <v>Anticipo De Impuestos De Renta y Complementarios</v>
          </cell>
          <cell r="E29">
            <v>483000</v>
          </cell>
          <cell r="F29">
            <v>0</v>
          </cell>
          <cell r="G29">
            <v>483000</v>
          </cell>
          <cell r="H29">
            <v>0</v>
          </cell>
        </row>
        <row r="30">
          <cell r="A30">
            <v>13550505</v>
          </cell>
          <cell r="B30" t="str">
            <v/>
          </cell>
          <cell r="C30" t="str">
            <v>5</v>
          </cell>
          <cell r="D30" t="str">
            <v>Anticipo Impuesto de Renta</v>
          </cell>
          <cell r="E30">
            <v>483000</v>
          </cell>
          <cell r="F30">
            <v>0</v>
          </cell>
          <cell r="G30">
            <v>483000</v>
          </cell>
          <cell r="H30">
            <v>0</v>
          </cell>
        </row>
        <row r="31">
          <cell r="A31">
            <v>135515</v>
          </cell>
          <cell r="B31" t="str">
            <v/>
          </cell>
          <cell r="C31" t="str">
            <v>4</v>
          </cell>
          <cell r="D31" t="str">
            <v>Retención En La Fuente</v>
          </cell>
          <cell r="E31">
            <v>5507816</v>
          </cell>
          <cell r="F31">
            <v>8055251</v>
          </cell>
          <cell r="G31">
            <v>13563067</v>
          </cell>
          <cell r="H31">
            <v>0</v>
          </cell>
        </row>
        <row r="32">
          <cell r="A32">
            <v>13551552</v>
          </cell>
          <cell r="B32" t="str">
            <v/>
          </cell>
          <cell r="C32" t="str">
            <v>5</v>
          </cell>
          <cell r="D32" t="str">
            <v>Retención S/Compras - 1.5%</v>
          </cell>
          <cell r="E32">
            <v>5507816</v>
          </cell>
          <cell r="F32">
            <v>8055251</v>
          </cell>
          <cell r="G32">
            <v>13563067</v>
          </cell>
          <cell r="H32">
            <v>0</v>
          </cell>
        </row>
        <row r="33">
          <cell r="A33">
            <v>135595</v>
          </cell>
          <cell r="B33" t="str">
            <v/>
          </cell>
          <cell r="C33" t="str">
            <v>4</v>
          </cell>
          <cell r="D33" t="str">
            <v>Otros</v>
          </cell>
          <cell r="E33">
            <v>2438132</v>
          </cell>
          <cell r="F33">
            <v>1610035</v>
          </cell>
          <cell r="G33">
            <v>4048167</v>
          </cell>
          <cell r="H33">
            <v>0</v>
          </cell>
        </row>
        <row r="34">
          <cell r="A34">
            <v>13559505</v>
          </cell>
          <cell r="B34" t="str">
            <v/>
          </cell>
          <cell r="C34" t="str">
            <v>5</v>
          </cell>
          <cell r="D34" t="str">
            <v>IVA Saldos a Favor</v>
          </cell>
          <cell r="E34">
            <v>1336569</v>
          </cell>
          <cell r="F34">
            <v>0</v>
          </cell>
          <cell r="G34">
            <v>1336569</v>
          </cell>
          <cell r="H34">
            <v>0</v>
          </cell>
        </row>
        <row r="35">
          <cell r="A35">
            <v>13559510</v>
          </cell>
          <cell r="B35" t="str">
            <v/>
          </cell>
          <cell r="C35" t="str">
            <v>5</v>
          </cell>
          <cell r="D35" t="str">
            <v>Autorretenciones - CREE</v>
          </cell>
          <cell r="E35">
            <v>1101563</v>
          </cell>
          <cell r="F35">
            <v>1610035</v>
          </cell>
          <cell r="G35">
            <v>2711598</v>
          </cell>
          <cell r="H35">
            <v>0</v>
          </cell>
        </row>
        <row r="36">
          <cell r="A36">
            <v>1355951003</v>
          </cell>
          <cell r="B36" t="str">
            <v/>
          </cell>
          <cell r="C36" t="str">
            <v>6</v>
          </cell>
          <cell r="D36" t="str">
            <v>Autorretenciones CREE - 0.3%</v>
          </cell>
          <cell r="E36">
            <v>1101563</v>
          </cell>
          <cell r="F36">
            <v>1610035</v>
          </cell>
          <cell r="G36">
            <v>2711598</v>
          </cell>
          <cell r="H36">
            <v>0</v>
          </cell>
        </row>
        <row r="37">
          <cell r="A37">
            <v>1380</v>
          </cell>
          <cell r="B37" t="str">
            <v/>
          </cell>
          <cell r="C37" t="str">
            <v>3</v>
          </cell>
          <cell r="D37" t="str">
            <v>Deudores Varios</v>
          </cell>
          <cell r="E37">
            <v>1007995</v>
          </cell>
          <cell r="F37">
            <v>0</v>
          </cell>
          <cell r="G37">
            <v>1007995</v>
          </cell>
          <cell r="H37">
            <v>0</v>
          </cell>
        </row>
        <row r="38">
          <cell r="A38">
            <v>138095</v>
          </cell>
          <cell r="B38" t="str">
            <v/>
          </cell>
          <cell r="C38" t="str">
            <v>4</v>
          </cell>
          <cell r="D38" t="str">
            <v>Otros</v>
          </cell>
          <cell r="E38">
            <v>1007995</v>
          </cell>
          <cell r="F38">
            <v>0</v>
          </cell>
          <cell r="G38">
            <v>1007995</v>
          </cell>
          <cell r="H38">
            <v>0</v>
          </cell>
        </row>
        <row r="39">
          <cell r="A39">
            <v>13809510</v>
          </cell>
          <cell r="B39" t="str">
            <v/>
          </cell>
          <cell r="C39" t="str">
            <v>5</v>
          </cell>
          <cell r="D39" t="str">
            <v>LEON TORRES MONICA</v>
          </cell>
          <cell r="E39">
            <v>147600</v>
          </cell>
          <cell r="F39">
            <v>0</v>
          </cell>
          <cell r="G39">
            <v>147600</v>
          </cell>
          <cell r="H39">
            <v>0</v>
          </cell>
        </row>
        <row r="40">
          <cell r="A40">
            <v>13809515</v>
          </cell>
          <cell r="B40" t="str">
            <v/>
          </cell>
          <cell r="C40" t="str">
            <v>5</v>
          </cell>
          <cell r="D40" t="str">
            <v>AGENCIA DE ADUANAS SAETA S.A.S. NIVEL 1</v>
          </cell>
          <cell r="E40">
            <v>860395</v>
          </cell>
          <cell r="F40">
            <v>0</v>
          </cell>
          <cell r="G40">
            <v>860395</v>
          </cell>
          <cell r="H40">
            <v>0</v>
          </cell>
        </row>
        <row r="41">
          <cell r="A41">
            <v>14</v>
          </cell>
          <cell r="B41" t="str">
            <v/>
          </cell>
          <cell r="C41" t="str">
            <v>2</v>
          </cell>
          <cell r="D41" t="str">
            <v>Inventarios</v>
          </cell>
          <cell r="E41">
            <v>943058665</v>
          </cell>
          <cell r="F41">
            <v>629</v>
          </cell>
          <cell r="G41">
            <v>365948255</v>
          </cell>
          <cell r="H41">
            <v>577111039</v>
          </cell>
        </row>
        <row r="42">
          <cell r="A42">
            <v>1435</v>
          </cell>
          <cell r="B42" t="str">
            <v/>
          </cell>
          <cell r="C42" t="str">
            <v>3</v>
          </cell>
          <cell r="D42" t="str">
            <v>Mercancías NO Fabricadas por la Empresa</v>
          </cell>
          <cell r="E42">
            <v>943058665</v>
          </cell>
          <cell r="F42">
            <v>629</v>
          </cell>
          <cell r="G42">
            <v>365948255</v>
          </cell>
          <cell r="H42">
            <v>577111039</v>
          </cell>
        </row>
        <row r="43">
          <cell r="A43">
            <v>143505</v>
          </cell>
          <cell r="B43" t="str">
            <v/>
          </cell>
          <cell r="C43" t="str">
            <v>4</v>
          </cell>
          <cell r="D43" t="str">
            <v>Insumos Agroquimicos</v>
          </cell>
          <cell r="E43">
            <v>943058665</v>
          </cell>
          <cell r="F43">
            <v>629</v>
          </cell>
          <cell r="G43">
            <v>365948255</v>
          </cell>
          <cell r="H43">
            <v>577111039</v>
          </cell>
        </row>
        <row r="44">
          <cell r="A44">
            <v>14350510</v>
          </cell>
          <cell r="B44" t="str">
            <v/>
          </cell>
          <cell r="C44" t="str">
            <v>5</v>
          </cell>
          <cell r="D44" t="str">
            <v>Compras</v>
          </cell>
          <cell r="E44">
            <v>943058665</v>
          </cell>
          <cell r="F44">
            <v>629</v>
          </cell>
          <cell r="G44">
            <v>365948255</v>
          </cell>
          <cell r="H44">
            <v>577111039</v>
          </cell>
        </row>
        <row r="45">
          <cell r="A45">
            <v>1435051001</v>
          </cell>
          <cell r="B45" t="str">
            <v/>
          </cell>
          <cell r="C45" t="str">
            <v>6</v>
          </cell>
          <cell r="D45" t="str">
            <v>Compras del Exterior</v>
          </cell>
          <cell r="E45">
            <v>943058665</v>
          </cell>
          <cell r="F45">
            <v>629</v>
          </cell>
          <cell r="G45">
            <v>365948255</v>
          </cell>
          <cell r="H45">
            <v>577111039</v>
          </cell>
        </row>
        <row r="46">
          <cell r="A46">
            <v>2</v>
          </cell>
          <cell r="B46" t="str">
            <v/>
          </cell>
          <cell r="C46" t="str">
            <v>1</v>
          </cell>
          <cell r="D46" t="str">
            <v>Pasivo</v>
          </cell>
          <cell r="E46">
            <v>1380934261</v>
          </cell>
          <cell r="F46">
            <v>1307400674</v>
          </cell>
          <cell r="G46">
            <v>1432558458</v>
          </cell>
          <cell r="H46">
            <v>1506092045</v>
          </cell>
        </row>
        <row r="47">
          <cell r="A47">
            <v>22</v>
          </cell>
          <cell r="B47" t="str">
            <v/>
          </cell>
          <cell r="C47" t="str">
            <v>2</v>
          </cell>
          <cell r="D47" t="str">
            <v>Proveedores</v>
          </cell>
          <cell r="E47">
            <v>1190303134</v>
          </cell>
          <cell r="F47">
            <v>3111493</v>
          </cell>
          <cell r="G47">
            <v>0</v>
          </cell>
          <cell r="H47">
            <v>1187191641</v>
          </cell>
        </row>
        <row r="48">
          <cell r="A48">
            <v>2210</v>
          </cell>
          <cell r="B48" t="str">
            <v/>
          </cell>
          <cell r="C48" t="str">
            <v>3</v>
          </cell>
          <cell r="D48" t="str">
            <v>Proveedores del Exterior</v>
          </cell>
          <cell r="E48">
            <v>1190303134</v>
          </cell>
          <cell r="F48">
            <v>3111493</v>
          </cell>
          <cell r="G48">
            <v>0</v>
          </cell>
          <cell r="H48">
            <v>1187191641</v>
          </cell>
        </row>
        <row r="49">
          <cell r="A49">
            <v>2210</v>
          </cell>
          <cell r="B49" t="str">
            <v>444444001</v>
          </cell>
          <cell r="C49" t="str">
            <v>9</v>
          </cell>
          <cell r="D49" t="str">
            <v>SHARDA INTERNATIONAL DMCC</v>
          </cell>
          <cell r="E49">
            <v>1190303134</v>
          </cell>
          <cell r="F49">
            <v>3111493</v>
          </cell>
          <cell r="G49">
            <v>0</v>
          </cell>
          <cell r="H49">
            <v>1187191641</v>
          </cell>
        </row>
        <row r="50">
          <cell r="A50">
            <v>23</v>
          </cell>
          <cell r="B50" t="str">
            <v/>
          </cell>
          <cell r="C50" t="str">
            <v>2</v>
          </cell>
          <cell r="D50" t="str">
            <v>Cuentas por pagar</v>
          </cell>
          <cell r="E50">
            <v>135485899</v>
          </cell>
          <cell r="F50">
            <v>1208444095</v>
          </cell>
          <cell r="G50">
            <v>1355278920</v>
          </cell>
          <cell r="H50">
            <v>282320724</v>
          </cell>
        </row>
        <row r="51">
          <cell r="A51">
            <v>2315</v>
          </cell>
          <cell r="B51" t="str">
            <v/>
          </cell>
          <cell r="C51" t="str">
            <v>3</v>
          </cell>
          <cell r="D51" t="str">
            <v>A Compañias Vinculadas</v>
          </cell>
          <cell r="E51">
            <v>0</v>
          </cell>
          <cell r="F51">
            <v>0</v>
          </cell>
          <cell r="G51">
            <v>232857753</v>
          </cell>
          <cell r="H51">
            <v>232857753</v>
          </cell>
        </row>
        <row r="52">
          <cell r="A52">
            <v>231505</v>
          </cell>
          <cell r="B52" t="str">
            <v/>
          </cell>
          <cell r="C52" t="str">
            <v>4</v>
          </cell>
          <cell r="D52" t="str">
            <v>Compañias Extranjeras</v>
          </cell>
          <cell r="E52">
            <v>0</v>
          </cell>
          <cell r="F52">
            <v>0</v>
          </cell>
          <cell r="G52">
            <v>232857753</v>
          </cell>
          <cell r="H52">
            <v>232857753</v>
          </cell>
        </row>
        <row r="53">
          <cell r="A53">
            <v>231505</v>
          </cell>
          <cell r="B53" t="str">
            <v>444444001</v>
          </cell>
          <cell r="C53" t="str">
            <v>9</v>
          </cell>
          <cell r="D53" t="str">
            <v>SHARDA INTERNATIONAL DMCC</v>
          </cell>
          <cell r="E53">
            <v>0</v>
          </cell>
          <cell r="F53">
            <v>0</v>
          </cell>
          <cell r="G53">
            <v>232857753</v>
          </cell>
          <cell r="H53">
            <v>232857753</v>
          </cell>
        </row>
        <row r="54">
          <cell r="A54">
            <v>2335</v>
          </cell>
          <cell r="B54" t="str">
            <v/>
          </cell>
          <cell r="C54" t="str">
            <v>3</v>
          </cell>
          <cell r="D54" t="str">
            <v>Costos y Gastos Por Pagar</v>
          </cell>
          <cell r="E54">
            <v>12231969</v>
          </cell>
          <cell r="F54">
            <v>4518646</v>
          </cell>
          <cell r="G54">
            <v>19815534</v>
          </cell>
          <cell r="H54">
            <v>27528857</v>
          </cell>
        </row>
        <row r="55">
          <cell r="A55">
            <v>233525</v>
          </cell>
          <cell r="B55" t="str">
            <v/>
          </cell>
          <cell r="C55" t="str">
            <v>4</v>
          </cell>
          <cell r="D55" t="str">
            <v>Honorarios</v>
          </cell>
          <cell r="E55">
            <v>4679280</v>
          </cell>
          <cell r="F55">
            <v>0</v>
          </cell>
          <cell r="G55">
            <v>3656205</v>
          </cell>
          <cell r="H55">
            <v>8335485</v>
          </cell>
        </row>
        <row r="56">
          <cell r="A56">
            <v>233525</v>
          </cell>
          <cell r="B56" t="str">
            <v>52065257</v>
          </cell>
          <cell r="C56" t="str">
            <v>9</v>
          </cell>
          <cell r="D56" t="str">
            <v>VARGAS MONSALVE YOLIMA</v>
          </cell>
          <cell r="E56">
            <v>1018350</v>
          </cell>
          <cell r="F56">
            <v>0</v>
          </cell>
          <cell r="G56">
            <v>0</v>
          </cell>
          <cell r="H56">
            <v>1018350</v>
          </cell>
        </row>
        <row r="57">
          <cell r="A57">
            <v>233525</v>
          </cell>
          <cell r="B57" t="str">
            <v>900233925</v>
          </cell>
          <cell r="C57" t="str">
            <v>9</v>
          </cell>
          <cell r="D57" t="str">
            <v>ASCENCIO &amp; MEDINA ASESORES LTDA</v>
          </cell>
          <cell r="E57">
            <v>3660930</v>
          </cell>
          <cell r="F57">
            <v>0</v>
          </cell>
          <cell r="G57">
            <v>3656205</v>
          </cell>
          <cell r="H57">
            <v>7317135</v>
          </cell>
        </row>
        <row r="58">
          <cell r="A58">
            <v>233595</v>
          </cell>
          <cell r="B58" t="str">
            <v/>
          </cell>
          <cell r="C58" t="str">
            <v>4</v>
          </cell>
          <cell r="D58" t="str">
            <v>Otros</v>
          </cell>
          <cell r="E58">
            <v>7552689</v>
          </cell>
          <cell r="F58">
            <v>4518646</v>
          </cell>
          <cell r="G58">
            <v>16159329</v>
          </cell>
          <cell r="H58">
            <v>19193372</v>
          </cell>
        </row>
        <row r="59">
          <cell r="A59">
            <v>233595</v>
          </cell>
          <cell r="B59" t="str">
            <v>1112620612</v>
          </cell>
          <cell r="C59" t="str">
            <v>9</v>
          </cell>
          <cell r="D59" t="str">
            <v>NAVARRO QUINTERO DAVID FELIPE</v>
          </cell>
          <cell r="E59">
            <v>344100</v>
          </cell>
          <cell r="F59">
            <v>344100</v>
          </cell>
          <cell r="G59">
            <v>978488</v>
          </cell>
          <cell r="H59">
            <v>978488</v>
          </cell>
        </row>
        <row r="60">
          <cell r="A60">
            <v>233595</v>
          </cell>
          <cell r="B60" t="str">
            <v>52074410</v>
          </cell>
          <cell r="C60" t="str">
            <v>9</v>
          </cell>
          <cell r="D60" t="str">
            <v>LEON TORRES MONICA</v>
          </cell>
          <cell r="E60">
            <v>443846</v>
          </cell>
          <cell r="F60">
            <v>443846</v>
          </cell>
          <cell r="G60">
            <v>0</v>
          </cell>
          <cell r="H60">
            <v>0</v>
          </cell>
        </row>
        <row r="61">
          <cell r="A61">
            <v>233595</v>
          </cell>
          <cell r="B61" t="str">
            <v>79126693</v>
          </cell>
          <cell r="C61" t="str">
            <v>9</v>
          </cell>
          <cell r="D61" t="str">
            <v>BARRETO RODRIGUEZ LUIS CARLOS</v>
          </cell>
          <cell r="E61">
            <v>478765</v>
          </cell>
          <cell r="F61">
            <v>478765</v>
          </cell>
          <cell r="G61">
            <v>816600</v>
          </cell>
          <cell r="H61">
            <v>816600</v>
          </cell>
        </row>
        <row r="62">
          <cell r="A62">
            <v>233595</v>
          </cell>
          <cell r="B62" t="str">
            <v>832003246</v>
          </cell>
          <cell r="C62" t="str">
            <v>9</v>
          </cell>
          <cell r="D62" t="str">
            <v>ALMACENAMIENTO Y TRANSPORTE ESPECIALIZADO S.A. ALT</v>
          </cell>
          <cell r="E62">
            <v>5342746</v>
          </cell>
          <cell r="F62">
            <v>2308703</v>
          </cell>
          <cell r="G62">
            <v>10901818</v>
          </cell>
          <cell r="H62">
            <v>13935861</v>
          </cell>
        </row>
        <row r="63">
          <cell r="A63">
            <v>233595</v>
          </cell>
          <cell r="B63" t="str">
            <v>900193986</v>
          </cell>
          <cell r="C63" t="str">
            <v>9</v>
          </cell>
          <cell r="D63" t="str">
            <v>FAST &amp; ABS Asesores Legales y Tributarios S.A.</v>
          </cell>
          <cell r="E63">
            <v>0</v>
          </cell>
          <cell r="F63">
            <v>0</v>
          </cell>
          <cell r="G63">
            <v>157357</v>
          </cell>
          <cell r="H63">
            <v>157357</v>
          </cell>
        </row>
        <row r="64">
          <cell r="A64">
            <v>233595</v>
          </cell>
          <cell r="B64" t="str">
            <v>900476017</v>
          </cell>
          <cell r="C64" t="str">
            <v>9</v>
          </cell>
          <cell r="D64" t="str">
            <v>METROFLOR S.A.S.</v>
          </cell>
          <cell r="E64">
            <v>0</v>
          </cell>
          <cell r="F64">
            <v>0</v>
          </cell>
          <cell r="G64">
            <v>2240000</v>
          </cell>
          <cell r="H64">
            <v>2240000</v>
          </cell>
        </row>
        <row r="65">
          <cell r="A65">
            <v>233595</v>
          </cell>
          <cell r="B65" t="str">
            <v>93380793</v>
          </cell>
          <cell r="C65" t="str">
            <v>9</v>
          </cell>
          <cell r="D65" t="str">
            <v>GARZON LOPEZ JAVIER ENRIQUE</v>
          </cell>
          <cell r="E65">
            <v>943232</v>
          </cell>
          <cell r="F65">
            <v>943232</v>
          </cell>
          <cell r="G65">
            <v>1065066</v>
          </cell>
          <cell r="H65">
            <v>1065066</v>
          </cell>
        </row>
        <row r="66">
          <cell r="A66">
            <v>2355</v>
          </cell>
          <cell r="B66" t="str">
            <v/>
          </cell>
          <cell r="C66" t="str">
            <v>3</v>
          </cell>
          <cell r="D66" t="str">
            <v>Deudas con Accionistas o Socios</v>
          </cell>
          <cell r="E66">
            <v>103342964</v>
          </cell>
          <cell r="F66">
            <v>1197883319</v>
          </cell>
          <cell r="G66">
            <v>1094540355</v>
          </cell>
          <cell r="H66">
            <v>0</v>
          </cell>
        </row>
        <row r="67">
          <cell r="A67">
            <v>235505</v>
          </cell>
          <cell r="B67" t="str">
            <v/>
          </cell>
          <cell r="C67" t="str">
            <v>4</v>
          </cell>
          <cell r="D67" t="str">
            <v>Accionistas</v>
          </cell>
          <cell r="E67">
            <v>103342964</v>
          </cell>
          <cell r="F67">
            <v>1197883319</v>
          </cell>
          <cell r="G67">
            <v>1094540355</v>
          </cell>
          <cell r="H67">
            <v>0</v>
          </cell>
        </row>
        <row r="68">
          <cell r="A68">
            <v>23550505</v>
          </cell>
          <cell r="B68" t="str">
            <v/>
          </cell>
          <cell r="C68" t="str">
            <v>5</v>
          </cell>
          <cell r="D68" t="str">
            <v>SHARDA INTERNATIONAL DMCC</v>
          </cell>
          <cell r="E68">
            <v>103342964</v>
          </cell>
          <cell r="F68">
            <v>1197883319</v>
          </cell>
          <cell r="G68">
            <v>1094540355</v>
          </cell>
          <cell r="H68">
            <v>0</v>
          </cell>
        </row>
        <row r="69">
          <cell r="A69">
            <v>2355050505</v>
          </cell>
          <cell r="B69" t="str">
            <v/>
          </cell>
          <cell r="C69" t="str">
            <v>6</v>
          </cell>
          <cell r="D69" t="str">
            <v>Recursos Recibidos</v>
          </cell>
          <cell r="E69">
            <v>1067869285</v>
          </cell>
          <cell r="F69">
            <v>1197883319</v>
          </cell>
          <cell r="G69">
            <v>130014034</v>
          </cell>
          <cell r="H69">
            <v>0</v>
          </cell>
        </row>
        <row r="70">
          <cell r="A70">
            <v>2355050510</v>
          </cell>
          <cell r="B70" t="str">
            <v/>
          </cell>
          <cell r="C70" t="str">
            <v>6</v>
          </cell>
          <cell r="D70" t="str">
            <v>Pagos por cuenta de Sharda International DMMC</v>
          </cell>
          <cell r="E70">
            <v>-964526321</v>
          </cell>
          <cell r="F70">
            <v>0</v>
          </cell>
          <cell r="G70">
            <v>964526321</v>
          </cell>
          <cell r="H70">
            <v>0</v>
          </cell>
        </row>
        <row r="71">
          <cell r="A71">
            <v>2365</v>
          </cell>
          <cell r="B71" t="str">
            <v/>
          </cell>
          <cell r="C71" t="str">
            <v>3</v>
          </cell>
          <cell r="D71" t="str">
            <v>Retención En La Fuente</v>
          </cell>
          <cell r="E71">
            <v>3774230</v>
          </cell>
          <cell r="F71">
            <v>0</v>
          </cell>
          <cell r="G71">
            <v>3242530</v>
          </cell>
          <cell r="H71">
            <v>7016760</v>
          </cell>
        </row>
        <row r="72">
          <cell r="A72">
            <v>236505</v>
          </cell>
          <cell r="B72" t="str">
            <v/>
          </cell>
          <cell r="C72" t="str">
            <v>4</v>
          </cell>
          <cell r="D72" t="str">
            <v>Salarios y Pagos Laborales</v>
          </cell>
          <cell r="E72">
            <v>311000</v>
          </cell>
          <cell r="F72">
            <v>0</v>
          </cell>
          <cell r="G72">
            <v>311000</v>
          </cell>
          <cell r="H72">
            <v>622000</v>
          </cell>
        </row>
        <row r="73">
          <cell r="A73">
            <v>23650510</v>
          </cell>
          <cell r="B73" t="str">
            <v/>
          </cell>
          <cell r="C73" t="str">
            <v>5</v>
          </cell>
          <cell r="D73" t="str">
            <v>Retención Salarios - Recaudada</v>
          </cell>
          <cell r="E73">
            <v>311000</v>
          </cell>
          <cell r="F73">
            <v>0</v>
          </cell>
          <cell r="G73">
            <v>311000</v>
          </cell>
          <cell r="H73">
            <v>622000</v>
          </cell>
        </row>
        <row r="74">
          <cell r="A74">
            <v>236515</v>
          </cell>
          <cell r="B74" t="str">
            <v/>
          </cell>
          <cell r="C74" t="str">
            <v>4</v>
          </cell>
          <cell r="D74" t="str">
            <v>Honorarios</v>
          </cell>
          <cell r="E74">
            <v>1530954</v>
          </cell>
          <cell r="F74">
            <v>0</v>
          </cell>
          <cell r="G74">
            <v>854761</v>
          </cell>
          <cell r="H74">
            <v>2385715</v>
          </cell>
        </row>
        <row r="75">
          <cell r="A75">
            <v>23651510</v>
          </cell>
          <cell r="B75" t="str">
            <v/>
          </cell>
          <cell r="C75" t="str">
            <v>5</v>
          </cell>
          <cell r="D75" t="str">
            <v>Retención Honorarios 10% - Recaudada</v>
          </cell>
          <cell r="E75">
            <v>2203750</v>
          </cell>
          <cell r="F75">
            <v>0</v>
          </cell>
          <cell r="G75">
            <v>471730</v>
          </cell>
          <cell r="H75">
            <v>2675480</v>
          </cell>
        </row>
        <row r="76">
          <cell r="A76">
            <v>23651511</v>
          </cell>
          <cell r="B76" t="str">
            <v/>
          </cell>
          <cell r="C76" t="str">
            <v>5</v>
          </cell>
          <cell r="D76" t="str">
            <v>Retención Honorarios 11% - Recaudada</v>
          </cell>
          <cell r="E76">
            <v>1967658</v>
          </cell>
          <cell r="F76">
            <v>0</v>
          </cell>
          <cell r="G76">
            <v>383031</v>
          </cell>
          <cell r="H76">
            <v>2350689</v>
          </cell>
        </row>
        <row r="77">
          <cell r="A77">
            <v>23651512</v>
          </cell>
          <cell r="B77" t="str">
            <v/>
          </cell>
          <cell r="C77" t="str">
            <v>5</v>
          </cell>
          <cell r="D77" t="str">
            <v>Retencion Honorarios - Independientes</v>
          </cell>
          <cell r="E77">
            <v>774000</v>
          </cell>
          <cell r="F77">
            <v>0</v>
          </cell>
          <cell r="G77">
            <v>0</v>
          </cell>
          <cell r="H77">
            <v>774000</v>
          </cell>
        </row>
        <row r="78">
          <cell r="A78">
            <v>23651595</v>
          </cell>
          <cell r="B78" t="str">
            <v/>
          </cell>
          <cell r="C78" t="str">
            <v>5</v>
          </cell>
          <cell r="D78" t="str">
            <v>Retención Honorarios - Pagos DIAN</v>
          </cell>
          <cell r="E78">
            <v>-3414454</v>
          </cell>
          <cell r="F78">
            <v>0</v>
          </cell>
          <cell r="G78">
            <v>0</v>
          </cell>
          <cell r="H78">
            <v>-3414454</v>
          </cell>
        </row>
        <row r="79">
          <cell r="A79">
            <v>236520</v>
          </cell>
          <cell r="B79" t="str">
            <v/>
          </cell>
          <cell r="C79" t="str">
            <v>4</v>
          </cell>
          <cell r="D79" t="str">
            <v>Comisiones</v>
          </cell>
          <cell r="E79">
            <v>398344</v>
          </cell>
          <cell r="F79">
            <v>0</v>
          </cell>
          <cell r="G79">
            <v>0</v>
          </cell>
          <cell r="H79">
            <v>398344</v>
          </cell>
        </row>
        <row r="80">
          <cell r="A80">
            <v>23652011</v>
          </cell>
          <cell r="B80" t="str">
            <v/>
          </cell>
          <cell r="C80" t="str">
            <v>5</v>
          </cell>
          <cell r="D80" t="str">
            <v>Retención Comisiones 11%  - Recaudada</v>
          </cell>
          <cell r="E80">
            <v>398344</v>
          </cell>
          <cell r="F80">
            <v>0</v>
          </cell>
          <cell r="G80">
            <v>0</v>
          </cell>
          <cell r="H80">
            <v>398344</v>
          </cell>
        </row>
        <row r="81">
          <cell r="A81">
            <v>236525</v>
          </cell>
          <cell r="B81" t="str">
            <v/>
          </cell>
          <cell r="C81" t="str">
            <v>4</v>
          </cell>
          <cell r="D81" t="str">
            <v>Servicios</v>
          </cell>
          <cell r="E81">
            <v>212033</v>
          </cell>
          <cell r="F81">
            <v>0</v>
          </cell>
          <cell r="G81">
            <v>325980</v>
          </cell>
          <cell r="H81">
            <v>538013</v>
          </cell>
        </row>
        <row r="82">
          <cell r="A82">
            <v>23652510</v>
          </cell>
          <cell r="B82" t="str">
            <v/>
          </cell>
          <cell r="C82" t="str">
            <v>5</v>
          </cell>
          <cell r="D82" t="str">
            <v>Retención Servicios 1% - Recaudada</v>
          </cell>
          <cell r="E82">
            <v>129610</v>
          </cell>
          <cell r="F82">
            <v>0</v>
          </cell>
          <cell r="G82">
            <v>59980</v>
          </cell>
          <cell r="H82">
            <v>189590</v>
          </cell>
        </row>
        <row r="83">
          <cell r="A83">
            <v>23652540</v>
          </cell>
          <cell r="B83" t="str">
            <v/>
          </cell>
          <cell r="C83" t="str">
            <v>5</v>
          </cell>
          <cell r="D83" t="str">
            <v>Retención Servicios 4% - Recaudada</v>
          </cell>
          <cell r="E83">
            <v>56000</v>
          </cell>
          <cell r="F83">
            <v>0</v>
          </cell>
          <cell r="G83">
            <v>266000</v>
          </cell>
          <cell r="H83">
            <v>322000</v>
          </cell>
        </row>
        <row r="84">
          <cell r="A84">
            <v>23652560</v>
          </cell>
          <cell r="B84" t="str">
            <v/>
          </cell>
          <cell r="C84" t="str">
            <v>5</v>
          </cell>
          <cell r="D84" t="str">
            <v>Retención Servicios 6% - Recaudada</v>
          </cell>
          <cell r="E84">
            <v>246923</v>
          </cell>
          <cell r="F84">
            <v>0</v>
          </cell>
          <cell r="G84">
            <v>0</v>
          </cell>
          <cell r="H84">
            <v>246923</v>
          </cell>
        </row>
        <row r="85">
          <cell r="A85">
            <v>23652595</v>
          </cell>
          <cell r="B85" t="str">
            <v/>
          </cell>
          <cell r="C85" t="str">
            <v>5</v>
          </cell>
          <cell r="D85" t="str">
            <v>Retención Servicios - Pagos DIAN</v>
          </cell>
          <cell r="E85">
            <v>-220500</v>
          </cell>
          <cell r="F85">
            <v>0</v>
          </cell>
          <cell r="G85">
            <v>0</v>
          </cell>
          <cell r="H85">
            <v>-220500</v>
          </cell>
        </row>
        <row r="86">
          <cell r="A86">
            <v>236530</v>
          </cell>
          <cell r="B86" t="str">
            <v/>
          </cell>
          <cell r="C86" t="str">
            <v>4</v>
          </cell>
          <cell r="D86" t="str">
            <v>Arrendamientos</v>
          </cell>
          <cell r="E86">
            <v>183190</v>
          </cell>
          <cell r="F86">
            <v>0</v>
          </cell>
          <cell r="G86">
            <v>39255</v>
          </cell>
          <cell r="H86">
            <v>222445</v>
          </cell>
        </row>
        <row r="87">
          <cell r="A87">
            <v>23653015</v>
          </cell>
          <cell r="B87" t="str">
            <v/>
          </cell>
          <cell r="C87" t="str">
            <v>5</v>
          </cell>
          <cell r="D87" t="str">
            <v>Retención Arriendos 1.5% - Recaudada</v>
          </cell>
          <cell r="E87">
            <v>0</v>
          </cell>
          <cell r="F87">
            <v>0</v>
          </cell>
          <cell r="G87">
            <v>39255</v>
          </cell>
          <cell r="H87">
            <v>39255</v>
          </cell>
        </row>
        <row r="88">
          <cell r="A88">
            <v>23653035</v>
          </cell>
          <cell r="B88" t="str">
            <v/>
          </cell>
          <cell r="C88" t="str">
            <v>5</v>
          </cell>
          <cell r="D88" t="str">
            <v>Retención Arriendos 3.5% - Recaudada</v>
          </cell>
          <cell r="E88">
            <v>183190</v>
          </cell>
          <cell r="F88">
            <v>0</v>
          </cell>
          <cell r="G88">
            <v>0</v>
          </cell>
          <cell r="H88">
            <v>183190</v>
          </cell>
        </row>
        <row r="89">
          <cell r="A89">
            <v>236540</v>
          </cell>
          <cell r="B89" t="str">
            <v/>
          </cell>
          <cell r="C89" t="str">
            <v>4</v>
          </cell>
          <cell r="D89" t="str">
            <v>Compras</v>
          </cell>
          <cell r="E89">
            <v>37146</v>
          </cell>
          <cell r="F89">
            <v>0</v>
          </cell>
          <cell r="G89">
            <v>101499</v>
          </cell>
          <cell r="H89">
            <v>138645</v>
          </cell>
        </row>
        <row r="90">
          <cell r="A90">
            <v>23654010</v>
          </cell>
          <cell r="B90" t="str">
            <v/>
          </cell>
          <cell r="C90" t="str">
            <v>5</v>
          </cell>
          <cell r="D90" t="str">
            <v>Retencion Compras 0.1% - Recaudada</v>
          </cell>
          <cell r="E90">
            <v>1521</v>
          </cell>
          <cell r="F90">
            <v>0</v>
          </cell>
          <cell r="G90">
            <v>1723</v>
          </cell>
          <cell r="H90">
            <v>3244</v>
          </cell>
        </row>
        <row r="91">
          <cell r="A91">
            <v>23654015</v>
          </cell>
          <cell r="B91" t="str">
            <v/>
          </cell>
          <cell r="C91" t="str">
            <v>5</v>
          </cell>
          <cell r="D91" t="str">
            <v>Retención Compras 1.5% - Recaudada</v>
          </cell>
          <cell r="E91">
            <v>35625</v>
          </cell>
          <cell r="F91">
            <v>0</v>
          </cell>
          <cell r="G91">
            <v>99776</v>
          </cell>
          <cell r="H91">
            <v>135401</v>
          </cell>
        </row>
        <row r="92">
          <cell r="A92">
            <v>23657015</v>
          </cell>
          <cell r="B92" t="str">
            <v/>
          </cell>
          <cell r="C92" t="str">
            <v>5</v>
          </cell>
          <cell r="D92" t="str">
            <v>Retencion en la Fuente Cree</v>
          </cell>
          <cell r="E92">
            <v>25680</v>
          </cell>
          <cell r="F92">
            <v>0</v>
          </cell>
          <cell r="G92">
            <v>0</v>
          </cell>
          <cell r="H92">
            <v>25680</v>
          </cell>
        </row>
        <row r="93">
          <cell r="A93">
            <v>2365701510</v>
          </cell>
          <cell r="B93" t="str">
            <v/>
          </cell>
          <cell r="C93" t="str">
            <v>6</v>
          </cell>
          <cell r="D93" t="str">
            <v>Retencion Cree Tarifa 0.60%</v>
          </cell>
          <cell r="E93">
            <v>25680</v>
          </cell>
          <cell r="F93">
            <v>0</v>
          </cell>
          <cell r="G93">
            <v>0</v>
          </cell>
          <cell r="H93">
            <v>25680</v>
          </cell>
        </row>
        <row r="94">
          <cell r="A94">
            <v>23657095</v>
          </cell>
          <cell r="B94" t="str">
            <v/>
          </cell>
          <cell r="C94" t="str">
            <v>5</v>
          </cell>
          <cell r="D94" t="str">
            <v>Otras Retenciones - Pagos DIAN</v>
          </cell>
          <cell r="E94">
            <v>-25680</v>
          </cell>
          <cell r="F94">
            <v>0</v>
          </cell>
          <cell r="G94">
            <v>0</v>
          </cell>
          <cell r="H94">
            <v>-25680</v>
          </cell>
        </row>
        <row r="95">
          <cell r="A95">
            <v>236575</v>
          </cell>
          <cell r="B95" t="str">
            <v/>
          </cell>
          <cell r="C95" t="str">
            <v>4</v>
          </cell>
          <cell r="D95" t="str">
            <v>Autorretenciones</v>
          </cell>
          <cell r="E95">
            <v>1101563</v>
          </cell>
          <cell r="F95">
            <v>0</v>
          </cell>
          <cell r="G95">
            <v>1610035</v>
          </cell>
          <cell r="H95">
            <v>2711598</v>
          </cell>
        </row>
        <row r="96">
          <cell r="A96">
            <v>23657510</v>
          </cell>
          <cell r="B96" t="str">
            <v/>
          </cell>
          <cell r="C96" t="str">
            <v>5</v>
          </cell>
          <cell r="D96" t="str">
            <v>Autorretenciones - CREE</v>
          </cell>
          <cell r="E96">
            <v>1101563</v>
          </cell>
          <cell r="F96">
            <v>0</v>
          </cell>
          <cell r="G96">
            <v>1610035</v>
          </cell>
          <cell r="H96">
            <v>2711598</v>
          </cell>
        </row>
        <row r="97">
          <cell r="A97">
            <v>2365751003</v>
          </cell>
          <cell r="B97" t="str">
            <v/>
          </cell>
          <cell r="C97" t="str">
            <v>6</v>
          </cell>
          <cell r="D97" t="str">
            <v>Autorretenciones CREE - 0.3%</v>
          </cell>
          <cell r="E97">
            <v>1101563</v>
          </cell>
          <cell r="F97">
            <v>0</v>
          </cell>
          <cell r="G97">
            <v>1610035</v>
          </cell>
          <cell r="H97">
            <v>2711598</v>
          </cell>
        </row>
        <row r="98">
          <cell r="A98">
            <v>2367</v>
          </cell>
          <cell r="B98" t="str">
            <v/>
          </cell>
          <cell r="C98" t="str">
            <v>3</v>
          </cell>
          <cell r="D98" t="str">
            <v>Impuesto a Las Ventas Retenido</v>
          </cell>
          <cell r="E98">
            <v>248970</v>
          </cell>
          <cell r="F98">
            <v>0</v>
          </cell>
          <cell r="G98">
            <v>176023</v>
          </cell>
          <cell r="H98">
            <v>424993</v>
          </cell>
        </row>
        <row r="99">
          <cell r="A99">
            <v>236702</v>
          </cell>
          <cell r="B99" t="str">
            <v/>
          </cell>
          <cell r="C99" t="str">
            <v>4</v>
          </cell>
          <cell r="D99" t="str">
            <v>Iva Retenido 2.4% - Recaudado - R. Simplificado</v>
          </cell>
          <cell r="E99">
            <v>971453</v>
          </cell>
          <cell r="F99">
            <v>0</v>
          </cell>
          <cell r="G99">
            <v>176023</v>
          </cell>
          <cell r="H99">
            <v>1147476</v>
          </cell>
        </row>
        <row r="100">
          <cell r="A100">
            <v>236795</v>
          </cell>
          <cell r="B100" t="str">
            <v/>
          </cell>
          <cell r="C100" t="str">
            <v>4</v>
          </cell>
          <cell r="D100" t="str">
            <v>IVA Retenido - Pagos DIAN</v>
          </cell>
          <cell r="E100">
            <v>-722483</v>
          </cell>
          <cell r="F100">
            <v>0</v>
          </cell>
          <cell r="G100">
            <v>0</v>
          </cell>
          <cell r="H100">
            <v>-722483</v>
          </cell>
        </row>
        <row r="101">
          <cell r="A101">
            <v>2368</v>
          </cell>
          <cell r="B101" t="str">
            <v/>
          </cell>
          <cell r="C101" t="str">
            <v>3</v>
          </cell>
          <cell r="D101" t="str">
            <v>Impuesto De Industria y Comercio Retenido</v>
          </cell>
          <cell r="E101">
            <v>208810</v>
          </cell>
          <cell r="F101">
            <v>0</v>
          </cell>
          <cell r="G101">
            <v>70850</v>
          </cell>
          <cell r="H101">
            <v>279660</v>
          </cell>
        </row>
        <row r="102">
          <cell r="A102">
            <v>236809</v>
          </cell>
          <cell r="B102" t="str">
            <v/>
          </cell>
          <cell r="C102" t="str">
            <v>4</v>
          </cell>
          <cell r="D102" t="str">
            <v>ICA Retenido 0.966% - Recaudada</v>
          </cell>
          <cell r="E102">
            <v>391008</v>
          </cell>
          <cell r="F102">
            <v>0</v>
          </cell>
          <cell r="G102">
            <v>70850</v>
          </cell>
          <cell r="H102">
            <v>461858</v>
          </cell>
        </row>
        <row r="103">
          <cell r="A103">
            <v>236895</v>
          </cell>
          <cell r="B103" t="str">
            <v/>
          </cell>
          <cell r="C103" t="str">
            <v>4</v>
          </cell>
          <cell r="D103" t="str">
            <v>ICA Retenido - Pagos DIAN</v>
          </cell>
          <cell r="E103">
            <v>-182198</v>
          </cell>
          <cell r="F103">
            <v>0</v>
          </cell>
          <cell r="G103">
            <v>0</v>
          </cell>
          <cell r="H103">
            <v>-182198</v>
          </cell>
        </row>
        <row r="104">
          <cell r="A104">
            <v>2370</v>
          </cell>
          <cell r="B104" t="str">
            <v/>
          </cell>
          <cell r="C104" t="str">
            <v>3</v>
          </cell>
          <cell r="D104" t="str">
            <v>Retenciones y Aportes De Nómina</v>
          </cell>
          <cell r="E104">
            <v>3152130</v>
          </cell>
          <cell r="F104">
            <v>3152130</v>
          </cell>
          <cell r="G104">
            <v>1713775</v>
          </cell>
          <cell r="H104">
            <v>1713775</v>
          </cell>
        </row>
        <row r="105">
          <cell r="A105">
            <v>237005</v>
          </cell>
          <cell r="B105" t="str">
            <v/>
          </cell>
          <cell r="C105" t="str">
            <v>4</v>
          </cell>
          <cell r="D105" t="str">
            <v>Aportes a EPS</v>
          </cell>
          <cell r="E105">
            <v>2125000</v>
          </cell>
          <cell r="F105">
            <v>2125000</v>
          </cell>
          <cell r="G105">
            <v>676000</v>
          </cell>
          <cell r="H105">
            <v>676000</v>
          </cell>
        </row>
        <row r="106">
          <cell r="A106">
            <v>237005</v>
          </cell>
          <cell r="B106" t="str">
            <v>800130907</v>
          </cell>
          <cell r="C106" t="str">
            <v>9</v>
          </cell>
          <cell r="D106" t="str">
            <v>SALUD TOTAL ENTIDAD PROMOTORA DE SALUD DEL REGIMEN</v>
          </cell>
          <cell r="E106">
            <v>0</v>
          </cell>
          <cell r="F106">
            <v>0</v>
          </cell>
          <cell r="G106">
            <v>52000</v>
          </cell>
          <cell r="H106">
            <v>52000</v>
          </cell>
        </row>
        <row r="107">
          <cell r="A107">
            <v>237005</v>
          </cell>
          <cell r="B107" t="str">
            <v>800140949</v>
          </cell>
          <cell r="C107" t="str">
            <v>9</v>
          </cell>
          <cell r="D107" t="str">
            <v>CAFESALUD ENTIDAD PROMOTORA DE SALUD SA</v>
          </cell>
          <cell r="E107">
            <v>887500</v>
          </cell>
          <cell r="F107">
            <v>887500</v>
          </cell>
          <cell r="G107">
            <v>228000</v>
          </cell>
          <cell r="H107">
            <v>228000</v>
          </cell>
        </row>
        <row r="108">
          <cell r="A108">
            <v>237005</v>
          </cell>
          <cell r="B108" t="str">
            <v>800250119</v>
          </cell>
          <cell r="C108" t="str">
            <v>9</v>
          </cell>
          <cell r="D108" t="str">
            <v>ENTIDAD PROMOTORA DE SALUD ORGANISMO COOPERATIVO S</v>
          </cell>
          <cell r="E108">
            <v>787500</v>
          </cell>
          <cell r="F108">
            <v>787500</v>
          </cell>
          <cell r="G108">
            <v>252000</v>
          </cell>
          <cell r="H108">
            <v>252000</v>
          </cell>
        </row>
        <row r="109">
          <cell r="A109">
            <v>237005</v>
          </cell>
          <cell r="B109" t="str">
            <v>800251440</v>
          </cell>
          <cell r="C109" t="str">
            <v>9</v>
          </cell>
          <cell r="D109" t="str">
            <v>ENTIDAD PROMOTORA DE SALUD SANITAS S A</v>
          </cell>
          <cell r="E109">
            <v>450000</v>
          </cell>
          <cell r="F109">
            <v>450000</v>
          </cell>
          <cell r="G109">
            <v>144000</v>
          </cell>
          <cell r="H109">
            <v>144000</v>
          </cell>
        </row>
        <row r="110">
          <cell r="A110">
            <v>237006</v>
          </cell>
          <cell r="B110" t="str">
            <v/>
          </cell>
          <cell r="C110" t="str">
            <v>4</v>
          </cell>
          <cell r="D110" t="str">
            <v>Aportes a ARP</v>
          </cell>
          <cell r="E110">
            <v>347130</v>
          </cell>
          <cell r="F110">
            <v>347130</v>
          </cell>
          <cell r="G110">
            <v>346608</v>
          </cell>
          <cell r="H110">
            <v>346608</v>
          </cell>
        </row>
        <row r="111">
          <cell r="A111">
            <v>237006</v>
          </cell>
          <cell r="B111" t="str">
            <v>860002183</v>
          </cell>
          <cell r="C111" t="str">
            <v>9</v>
          </cell>
          <cell r="D111" t="str">
            <v>SEGUROS DE VIDA COLPATRIA S.A.</v>
          </cell>
          <cell r="E111">
            <v>347130</v>
          </cell>
          <cell r="F111">
            <v>347130</v>
          </cell>
          <cell r="G111">
            <v>346608</v>
          </cell>
          <cell r="H111">
            <v>346608</v>
          </cell>
        </row>
        <row r="112">
          <cell r="A112">
            <v>237010</v>
          </cell>
          <cell r="B112" t="str">
            <v/>
          </cell>
          <cell r="C112" t="str">
            <v>4</v>
          </cell>
          <cell r="D112" t="str">
            <v>Aportes Al ICBF, SENA y Cajas De Compensación</v>
          </cell>
          <cell r="E112">
            <v>680000</v>
          </cell>
          <cell r="F112">
            <v>680000</v>
          </cell>
          <cell r="G112">
            <v>691167</v>
          </cell>
          <cell r="H112">
            <v>691167</v>
          </cell>
        </row>
        <row r="113">
          <cell r="A113">
            <v>237010</v>
          </cell>
          <cell r="B113" t="str">
            <v>860066942</v>
          </cell>
          <cell r="C113" t="str">
            <v>9</v>
          </cell>
          <cell r="D113" t="str">
            <v>CAJA DE COMPENSACION FAMILIAR COMPENSAR</v>
          </cell>
          <cell r="E113">
            <v>680000</v>
          </cell>
          <cell r="F113">
            <v>680000</v>
          </cell>
          <cell r="G113">
            <v>691167</v>
          </cell>
          <cell r="H113">
            <v>691167</v>
          </cell>
        </row>
        <row r="114">
          <cell r="A114">
            <v>2380</v>
          </cell>
          <cell r="B114" t="str">
            <v/>
          </cell>
          <cell r="C114" t="str">
            <v>3</v>
          </cell>
          <cell r="D114" t="str">
            <v>Acreedores Varios</v>
          </cell>
          <cell r="E114">
            <v>12526826</v>
          </cell>
          <cell r="F114">
            <v>2890000</v>
          </cell>
          <cell r="G114">
            <v>2862100</v>
          </cell>
          <cell r="H114">
            <v>12498926</v>
          </cell>
        </row>
        <row r="115">
          <cell r="A115">
            <v>238030</v>
          </cell>
          <cell r="B115" t="str">
            <v/>
          </cell>
          <cell r="C115" t="str">
            <v>4</v>
          </cell>
          <cell r="D115" t="str">
            <v>Fondos De Cesantías y/o Pensiones</v>
          </cell>
          <cell r="E115">
            <v>2890000</v>
          </cell>
          <cell r="F115">
            <v>2890000</v>
          </cell>
          <cell r="G115">
            <v>2839000</v>
          </cell>
          <cell r="H115">
            <v>2839000</v>
          </cell>
        </row>
        <row r="116">
          <cell r="A116">
            <v>238030</v>
          </cell>
          <cell r="B116" t="str">
            <v>800224808</v>
          </cell>
          <cell r="C116" t="str">
            <v>9</v>
          </cell>
          <cell r="D116" t="str">
            <v>FONDO DE PENSIONES OBLIGATORIAS PORVENIR MODERADO</v>
          </cell>
          <cell r="E116">
            <v>1207000</v>
          </cell>
          <cell r="F116">
            <v>1207000</v>
          </cell>
          <cell r="G116">
            <v>948000</v>
          </cell>
          <cell r="H116">
            <v>948000</v>
          </cell>
        </row>
        <row r="117">
          <cell r="A117">
            <v>238030</v>
          </cell>
          <cell r="B117" t="str">
            <v>800229739</v>
          </cell>
          <cell r="C117" t="str">
            <v>9</v>
          </cell>
          <cell r="D117" t="str">
            <v>FONDO DE PENSIONES OBLIGATORIAS PROTECCION MODERAD</v>
          </cell>
          <cell r="E117">
            <v>1071000</v>
          </cell>
          <cell r="F117">
            <v>1071000</v>
          </cell>
          <cell r="G117">
            <v>1071000</v>
          </cell>
          <cell r="H117">
            <v>1071000</v>
          </cell>
        </row>
        <row r="118">
          <cell r="A118">
            <v>238030</v>
          </cell>
          <cell r="B118" t="str">
            <v>800231967</v>
          </cell>
          <cell r="C118" t="str">
            <v>9</v>
          </cell>
          <cell r="D118" t="str">
            <v>FONDO DE PENSIONES OBLIGATORIAS BBVA HORIZONTE MOD</v>
          </cell>
          <cell r="E118">
            <v>612000</v>
          </cell>
          <cell r="F118">
            <v>612000</v>
          </cell>
          <cell r="G118">
            <v>612000</v>
          </cell>
          <cell r="H118">
            <v>612000</v>
          </cell>
        </row>
        <row r="119">
          <cell r="A119">
            <v>238030</v>
          </cell>
          <cell r="B119" t="str">
            <v>800253055</v>
          </cell>
          <cell r="C119" t="str">
            <v>9</v>
          </cell>
          <cell r="D119" t="str">
            <v>FONDO DE PENSIONES OBLIGATORIAS SKANDIA - MODERADO</v>
          </cell>
          <cell r="E119">
            <v>0</v>
          </cell>
          <cell r="F119">
            <v>0</v>
          </cell>
          <cell r="G119">
            <v>208000</v>
          </cell>
          <cell r="H119">
            <v>208000</v>
          </cell>
        </row>
        <row r="120">
          <cell r="A120">
            <v>238095</v>
          </cell>
          <cell r="B120" t="str">
            <v/>
          </cell>
          <cell r="C120" t="str">
            <v>4</v>
          </cell>
          <cell r="D120" t="str">
            <v>Otros</v>
          </cell>
          <cell r="E120">
            <v>9636826</v>
          </cell>
          <cell r="F120">
            <v>0</v>
          </cell>
          <cell r="G120">
            <v>23100</v>
          </cell>
          <cell r="H120">
            <v>9659926</v>
          </cell>
        </row>
        <row r="121">
          <cell r="A121">
            <v>23809595</v>
          </cell>
          <cell r="B121" t="str">
            <v/>
          </cell>
          <cell r="C121" t="str">
            <v>5</v>
          </cell>
          <cell r="D121" t="str">
            <v>Acreedores Diversos</v>
          </cell>
          <cell r="E121">
            <v>9636826</v>
          </cell>
          <cell r="F121">
            <v>0</v>
          </cell>
          <cell r="G121">
            <v>23100</v>
          </cell>
          <cell r="H121">
            <v>9659926</v>
          </cell>
        </row>
        <row r="122">
          <cell r="A122">
            <v>23809595</v>
          </cell>
          <cell r="B122" t="str">
            <v>2954529</v>
          </cell>
          <cell r="C122" t="str">
            <v>9</v>
          </cell>
          <cell r="D122" t="str">
            <v>HERNANDEZ LOPEZ FERNANDO</v>
          </cell>
          <cell r="E122">
            <v>375587</v>
          </cell>
          <cell r="F122">
            <v>0</v>
          </cell>
          <cell r="G122">
            <v>0</v>
          </cell>
          <cell r="H122">
            <v>375587</v>
          </cell>
        </row>
        <row r="123">
          <cell r="A123">
            <v>23809595</v>
          </cell>
          <cell r="B123" t="str">
            <v>900233925</v>
          </cell>
          <cell r="C123" t="str">
            <v>9</v>
          </cell>
          <cell r="D123" t="str">
            <v>ASCENCIO &amp; MEDINA ASESORES LTDA</v>
          </cell>
          <cell r="E123">
            <v>12000</v>
          </cell>
          <cell r="F123">
            <v>0</v>
          </cell>
          <cell r="G123">
            <v>0</v>
          </cell>
          <cell r="H123">
            <v>12000</v>
          </cell>
        </row>
        <row r="124">
          <cell r="A124">
            <v>23809595</v>
          </cell>
          <cell r="B124" t="str">
            <v>93381248</v>
          </cell>
          <cell r="C124" t="str">
            <v>9</v>
          </cell>
          <cell r="D124" t="str">
            <v>MEDINA GOMEZ MILLER ALEXANDER</v>
          </cell>
          <cell r="E124">
            <v>9249239</v>
          </cell>
          <cell r="F124">
            <v>0</v>
          </cell>
          <cell r="G124">
            <v>23100</v>
          </cell>
          <cell r="H124">
            <v>9272339</v>
          </cell>
        </row>
        <row r="125">
          <cell r="A125">
            <v>24</v>
          </cell>
          <cell r="B125" t="str">
            <v/>
          </cell>
          <cell r="C125" t="str">
            <v>2</v>
          </cell>
          <cell r="D125" t="str">
            <v>Impuestos, Grav menes y Tasas</v>
          </cell>
          <cell r="E125">
            <v>3963908</v>
          </cell>
          <cell r="F125">
            <v>16985167</v>
          </cell>
          <cell r="G125">
            <v>26166743</v>
          </cell>
          <cell r="H125">
            <v>13145484</v>
          </cell>
        </row>
        <row r="126">
          <cell r="A126">
            <v>2404</v>
          </cell>
          <cell r="B126" t="str">
            <v/>
          </cell>
          <cell r="C126" t="str">
            <v>3</v>
          </cell>
          <cell r="D126" t="str">
            <v>De Renta y Complementarios</v>
          </cell>
          <cell r="E126">
            <v>0</v>
          </cell>
          <cell r="F126">
            <v>16758067</v>
          </cell>
          <cell r="G126">
            <v>20238067</v>
          </cell>
          <cell r="H126">
            <v>3480000</v>
          </cell>
        </row>
        <row r="127">
          <cell r="A127">
            <v>240405</v>
          </cell>
          <cell r="B127" t="str">
            <v/>
          </cell>
          <cell r="C127" t="str">
            <v>4</v>
          </cell>
          <cell r="D127" t="str">
            <v>Renta Vigencia Fiscal Corriente</v>
          </cell>
          <cell r="E127">
            <v>0</v>
          </cell>
          <cell r="F127">
            <v>14046067</v>
          </cell>
          <cell r="G127">
            <v>14881067</v>
          </cell>
          <cell r="H127">
            <v>835000</v>
          </cell>
        </row>
        <row r="128">
          <cell r="A128">
            <v>240415</v>
          </cell>
          <cell r="B128" t="str">
            <v/>
          </cell>
          <cell r="C128" t="str">
            <v>4</v>
          </cell>
          <cell r="D128" t="str">
            <v>Impuesto sobre la Renta para la Equidad CREE</v>
          </cell>
          <cell r="E128">
            <v>0</v>
          </cell>
          <cell r="F128">
            <v>2712000</v>
          </cell>
          <cell r="G128">
            <v>5357000</v>
          </cell>
          <cell r="H128">
            <v>2645000</v>
          </cell>
        </row>
        <row r="129">
          <cell r="A129">
            <v>240810</v>
          </cell>
          <cell r="B129" t="str">
            <v/>
          </cell>
          <cell r="C129" t="str">
            <v>4</v>
          </cell>
          <cell r="D129" t="str">
            <v>IVA - Recaudado</v>
          </cell>
          <cell r="E129">
            <v>909010</v>
          </cell>
          <cell r="F129">
            <v>0</v>
          </cell>
          <cell r="G129">
            <v>0</v>
          </cell>
          <cell r="H129">
            <v>909010</v>
          </cell>
        </row>
        <row r="130">
          <cell r="A130">
            <v>24081015</v>
          </cell>
          <cell r="B130" t="str">
            <v/>
          </cell>
          <cell r="C130" t="str">
            <v>5</v>
          </cell>
          <cell r="D130" t="str">
            <v>IVA  16% - Recaudado</v>
          </cell>
          <cell r="E130">
            <v>909010</v>
          </cell>
          <cell r="F130">
            <v>0</v>
          </cell>
          <cell r="G130">
            <v>0</v>
          </cell>
          <cell r="H130">
            <v>909010</v>
          </cell>
        </row>
        <row r="131">
          <cell r="A131">
            <v>240820</v>
          </cell>
          <cell r="B131" t="str">
            <v/>
          </cell>
          <cell r="C131" t="str">
            <v>4</v>
          </cell>
          <cell r="D131" t="str">
            <v>IVA Descontable Compras - R. Común</v>
          </cell>
          <cell r="E131">
            <v>-13614</v>
          </cell>
          <cell r="F131">
            <v>0</v>
          </cell>
          <cell r="G131">
            <v>0</v>
          </cell>
          <cell r="H131">
            <v>-13614</v>
          </cell>
        </row>
        <row r="132">
          <cell r="A132">
            <v>24082016</v>
          </cell>
          <cell r="B132" t="str">
            <v/>
          </cell>
          <cell r="C132" t="str">
            <v>5</v>
          </cell>
          <cell r="D132" t="str">
            <v>IVA Descontable Compras 16% - R. Común</v>
          </cell>
          <cell r="E132">
            <v>-13614</v>
          </cell>
          <cell r="F132">
            <v>0</v>
          </cell>
          <cell r="G132">
            <v>0</v>
          </cell>
          <cell r="H132">
            <v>-13614</v>
          </cell>
        </row>
        <row r="133">
          <cell r="A133">
            <v>240825</v>
          </cell>
          <cell r="B133" t="str">
            <v/>
          </cell>
          <cell r="C133" t="str">
            <v>4</v>
          </cell>
          <cell r="D133" t="str">
            <v>IVA Descontable Servicios - R. Común</v>
          </cell>
          <cell r="E133">
            <v>-1509482</v>
          </cell>
          <cell r="F133">
            <v>0</v>
          </cell>
          <cell r="G133">
            <v>0</v>
          </cell>
          <cell r="H133">
            <v>-1509482</v>
          </cell>
        </row>
        <row r="134">
          <cell r="A134">
            <v>24082516</v>
          </cell>
          <cell r="B134" t="str">
            <v/>
          </cell>
          <cell r="C134" t="str">
            <v>5</v>
          </cell>
          <cell r="D134" t="str">
            <v>IVA Descontable Servicios 16% - R. Común</v>
          </cell>
          <cell r="E134">
            <v>-1509482</v>
          </cell>
          <cell r="F134">
            <v>0</v>
          </cell>
          <cell r="G134">
            <v>0</v>
          </cell>
          <cell r="H134">
            <v>-1509482</v>
          </cell>
        </row>
        <row r="135">
          <cell r="A135">
            <v>240845</v>
          </cell>
          <cell r="B135" t="str">
            <v/>
          </cell>
          <cell r="C135" t="str">
            <v>4</v>
          </cell>
          <cell r="D135" t="str">
            <v>IVA Descontable Servicios - R. Simplificado</v>
          </cell>
          <cell r="E135">
            <v>-722483</v>
          </cell>
          <cell r="F135">
            <v>0</v>
          </cell>
          <cell r="G135">
            <v>0</v>
          </cell>
          <cell r="H135">
            <v>-722483</v>
          </cell>
        </row>
        <row r="136">
          <cell r="A136">
            <v>24084502</v>
          </cell>
          <cell r="B136" t="str">
            <v/>
          </cell>
          <cell r="C136" t="str">
            <v>5</v>
          </cell>
          <cell r="D136" t="str">
            <v>IVA Descontable Servicios 2.4% - R. Simplificado</v>
          </cell>
          <cell r="E136">
            <v>-722483</v>
          </cell>
          <cell r="F136">
            <v>0</v>
          </cell>
          <cell r="G136">
            <v>0</v>
          </cell>
          <cell r="H136">
            <v>-722483</v>
          </cell>
        </row>
        <row r="137">
          <cell r="A137">
            <v>240870</v>
          </cell>
          <cell r="B137" t="str">
            <v/>
          </cell>
          <cell r="C137" t="str">
            <v>4</v>
          </cell>
          <cell r="D137" t="str">
            <v>IVA a Favor</v>
          </cell>
          <cell r="E137">
            <v>1336569</v>
          </cell>
          <cell r="F137">
            <v>0</v>
          </cell>
          <cell r="G137">
            <v>0</v>
          </cell>
          <cell r="H137">
            <v>1336569</v>
          </cell>
        </row>
        <row r="138">
          <cell r="A138">
            <v>2412</v>
          </cell>
          <cell r="B138" t="str">
            <v/>
          </cell>
          <cell r="C138" t="str">
            <v>3</v>
          </cell>
          <cell r="D138" t="str">
            <v>De Industria y Comercio</v>
          </cell>
          <cell r="E138">
            <v>3963908</v>
          </cell>
          <cell r="F138">
            <v>227100</v>
          </cell>
          <cell r="G138">
            <v>5928676</v>
          </cell>
          <cell r="H138">
            <v>9665484</v>
          </cell>
        </row>
        <row r="139">
          <cell r="A139">
            <v>241205</v>
          </cell>
          <cell r="B139" t="str">
            <v/>
          </cell>
          <cell r="C139" t="str">
            <v>4</v>
          </cell>
          <cell r="D139" t="str">
            <v>Vigencia Fiscal Corriente</v>
          </cell>
          <cell r="E139">
            <v>3963908</v>
          </cell>
          <cell r="F139">
            <v>227100</v>
          </cell>
          <cell r="G139">
            <v>5928676</v>
          </cell>
          <cell r="H139">
            <v>9665484</v>
          </cell>
        </row>
        <row r="140">
          <cell r="A140">
            <v>24120505</v>
          </cell>
          <cell r="B140" t="str">
            <v/>
          </cell>
          <cell r="C140" t="str">
            <v>5</v>
          </cell>
          <cell r="D140" t="str">
            <v>ICA Causado</v>
          </cell>
          <cell r="E140">
            <v>4108657</v>
          </cell>
          <cell r="F140">
            <v>0</v>
          </cell>
          <cell r="G140">
            <v>5928676</v>
          </cell>
          <cell r="H140">
            <v>10037333</v>
          </cell>
        </row>
        <row r="141">
          <cell r="A141">
            <v>2412050509</v>
          </cell>
          <cell r="B141" t="str">
            <v/>
          </cell>
          <cell r="C141" t="str">
            <v>6</v>
          </cell>
          <cell r="D141" t="str">
            <v>ICA Causado 0.966%</v>
          </cell>
          <cell r="E141">
            <v>54904</v>
          </cell>
          <cell r="F141">
            <v>0</v>
          </cell>
          <cell r="G141">
            <v>0</v>
          </cell>
          <cell r="H141">
            <v>54904</v>
          </cell>
        </row>
        <row r="142">
          <cell r="A142">
            <v>2412050511</v>
          </cell>
          <cell r="B142" t="str">
            <v/>
          </cell>
          <cell r="C142" t="str">
            <v>6</v>
          </cell>
          <cell r="D142" t="str">
            <v>ICA Causado 1.104%</v>
          </cell>
          <cell r="E142">
            <v>4053753</v>
          </cell>
          <cell r="F142">
            <v>0</v>
          </cell>
          <cell r="G142">
            <v>5928676</v>
          </cell>
          <cell r="H142">
            <v>9982429</v>
          </cell>
        </row>
        <row r="143">
          <cell r="A143">
            <v>24120555</v>
          </cell>
          <cell r="B143" t="str">
            <v/>
          </cell>
          <cell r="C143" t="str">
            <v>5</v>
          </cell>
          <cell r="D143" t="str">
            <v>ICA Retenido por Terceros</v>
          </cell>
          <cell r="E143">
            <v>-89853</v>
          </cell>
          <cell r="F143">
            <v>227100</v>
          </cell>
          <cell r="G143">
            <v>0</v>
          </cell>
          <cell r="H143">
            <v>-316953</v>
          </cell>
        </row>
        <row r="144">
          <cell r="A144">
            <v>2412055511</v>
          </cell>
          <cell r="B144" t="str">
            <v/>
          </cell>
          <cell r="C144" t="str">
            <v>6</v>
          </cell>
          <cell r="D144" t="str">
            <v>ICA Retenido por Terceros 1.104%</v>
          </cell>
          <cell r="E144">
            <v>-89853</v>
          </cell>
          <cell r="F144">
            <v>227100</v>
          </cell>
          <cell r="G144">
            <v>0</v>
          </cell>
          <cell r="H144">
            <v>-316953</v>
          </cell>
        </row>
        <row r="145">
          <cell r="A145">
            <v>24120595</v>
          </cell>
          <cell r="B145" t="str">
            <v/>
          </cell>
          <cell r="C145" t="str">
            <v>5</v>
          </cell>
          <cell r="D145" t="str">
            <v>ICA Pagado</v>
          </cell>
          <cell r="E145">
            <v>-54896</v>
          </cell>
          <cell r="F145">
            <v>0</v>
          </cell>
          <cell r="G145">
            <v>0</v>
          </cell>
          <cell r="H145">
            <v>-54896</v>
          </cell>
        </row>
        <row r="146">
          <cell r="A146">
            <v>25</v>
          </cell>
          <cell r="B146" t="str">
            <v/>
          </cell>
          <cell r="C146" t="str">
            <v>2</v>
          </cell>
          <cell r="D146" t="str">
            <v>Obligaciones Laborales</v>
          </cell>
          <cell r="E146">
            <v>18999000</v>
          </cell>
          <cell r="F146">
            <v>40278333</v>
          </cell>
          <cell r="G146">
            <v>27554330</v>
          </cell>
          <cell r="H146">
            <v>6274997</v>
          </cell>
        </row>
        <row r="147">
          <cell r="A147">
            <v>2505</v>
          </cell>
          <cell r="B147" t="str">
            <v/>
          </cell>
          <cell r="C147" t="str">
            <v>3</v>
          </cell>
          <cell r="D147" t="str">
            <v>Salarios Por Pagar</v>
          </cell>
          <cell r="E147">
            <v>18999000</v>
          </cell>
          <cell r="F147">
            <v>40278333</v>
          </cell>
          <cell r="G147">
            <v>22583666</v>
          </cell>
          <cell r="H147">
            <v>1304333</v>
          </cell>
        </row>
        <row r="148">
          <cell r="A148">
            <v>250505</v>
          </cell>
          <cell r="B148" t="str">
            <v/>
          </cell>
          <cell r="C148" t="str">
            <v>4</v>
          </cell>
          <cell r="D148" t="str">
            <v>Salarios por Pagar</v>
          </cell>
          <cell r="E148">
            <v>18999000</v>
          </cell>
          <cell r="F148">
            <v>40278333</v>
          </cell>
          <cell r="G148">
            <v>22583666</v>
          </cell>
          <cell r="H148">
            <v>1304333</v>
          </cell>
        </row>
        <row r="149">
          <cell r="A149">
            <v>2510</v>
          </cell>
          <cell r="B149" t="str">
            <v/>
          </cell>
          <cell r="C149" t="str">
            <v>3</v>
          </cell>
          <cell r="D149" t="str">
            <v>Cesantías Consolidadas</v>
          </cell>
          <cell r="E149">
            <v>0</v>
          </cell>
          <cell r="F149">
            <v>0</v>
          </cell>
          <cell r="G149">
            <v>2883333</v>
          </cell>
          <cell r="H149">
            <v>2883333</v>
          </cell>
        </row>
        <row r="150">
          <cell r="A150">
            <v>251010</v>
          </cell>
          <cell r="B150" t="str">
            <v/>
          </cell>
          <cell r="C150" t="str">
            <v>4</v>
          </cell>
          <cell r="D150" t="str">
            <v>Ley 50 De 1990 y Normas Posteriores</v>
          </cell>
          <cell r="E150">
            <v>0</v>
          </cell>
          <cell r="F150">
            <v>0</v>
          </cell>
          <cell r="G150">
            <v>2883333</v>
          </cell>
          <cell r="H150">
            <v>2883333</v>
          </cell>
        </row>
        <row r="151">
          <cell r="A151">
            <v>2515</v>
          </cell>
          <cell r="B151" t="str">
            <v/>
          </cell>
          <cell r="C151" t="str">
            <v>3</v>
          </cell>
          <cell r="D151" t="str">
            <v>Intereses Sobre Cesantías</v>
          </cell>
          <cell r="E151">
            <v>0</v>
          </cell>
          <cell r="F151">
            <v>0</v>
          </cell>
          <cell r="G151">
            <v>68998</v>
          </cell>
          <cell r="H151">
            <v>68998</v>
          </cell>
        </row>
        <row r="152">
          <cell r="A152">
            <v>251510</v>
          </cell>
          <cell r="B152" t="str">
            <v/>
          </cell>
          <cell r="C152" t="str">
            <v>4</v>
          </cell>
          <cell r="D152" t="str">
            <v>Intereses sobre Cesantías</v>
          </cell>
          <cell r="E152">
            <v>0</v>
          </cell>
          <cell r="F152">
            <v>0</v>
          </cell>
          <cell r="G152">
            <v>68998</v>
          </cell>
          <cell r="H152">
            <v>68998</v>
          </cell>
        </row>
        <row r="153">
          <cell r="A153">
            <v>2525</v>
          </cell>
          <cell r="B153" t="str">
            <v/>
          </cell>
          <cell r="C153" t="str">
            <v>3</v>
          </cell>
          <cell r="D153" t="str">
            <v>Vacaciones Consolidadas</v>
          </cell>
          <cell r="E153">
            <v>0</v>
          </cell>
          <cell r="F153">
            <v>0</v>
          </cell>
          <cell r="G153">
            <v>2018333</v>
          </cell>
          <cell r="H153">
            <v>2018333</v>
          </cell>
        </row>
        <row r="154">
          <cell r="A154">
            <v>252505</v>
          </cell>
          <cell r="B154" t="str">
            <v/>
          </cell>
          <cell r="C154" t="str">
            <v>4</v>
          </cell>
          <cell r="D154" t="str">
            <v>Vacaciones Consolidadas</v>
          </cell>
          <cell r="E154">
            <v>0</v>
          </cell>
          <cell r="F154">
            <v>0</v>
          </cell>
          <cell r="G154">
            <v>2018333</v>
          </cell>
          <cell r="H154">
            <v>2018333</v>
          </cell>
        </row>
        <row r="155">
          <cell r="A155">
            <v>26</v>
          </cell>
          <cell r="B155" t="str">
            <v/>
          </cell>
          <cell r="C155" t="str">
            <v>2</v>
          </cell>
          <cell r="D155" t="str">
            <v>Pasivos Estimados y Provisiones</v>
          </cell>
          <cell r="E155">
            <v>32182320</v>
          </cell>
          <cell r="F155">
            <v>38581586</v>
          </cell>
          <cell r="G155">
            <v>23558465</v>
          </cell>
          <cell r="H155">
            <v>17159199</v>
          </cell>
        </row>
        <row r="156">
          <cell r="A156">
            <v>2605</v>
          </cell>
          <cell r="B156" t="str">
            <v/>
          </cell>
          <cell r="C156" t="str">
            <v>3</v>
          </cell>
          <cell r="D156" t="str">
            <v>Para Costos y Gastos</v>
          </cell>
          <cell r="E156">
            <v>0</v>
          </cell>
          <cell r="F156">
            <v>0</v>
          </cell>
          <cell r="G156">
            <v>17159199</v>
          </cell>
          <cell r="H156">
            <v>17159199</v>
          </cell>
        </row>
        <row r="157">
          <cell r="A157">
            <v>260515</v>
          </cell>
          <cell r="B157" t="str">
            <v/>
          </cell>
          <cell r="C157" t="str">
            <v>4</v>
          </cell>
          <cell r="D157" t="str">
            <v>Honorarios</v>
          </cell>
          <cell r="E157">
            <v>0</v>
          </cell>
          <cell r="F157">
            <v>0</v>
          </cell>
          <cell r="G157">
            <v>17159199</v>
          </cell>
          <cell r="H157">
            <v>17159199</v>
          </cell>
        </row>
        <row r="158">
          <cell r="A158">
            <v>2610</v>
          </cell>
          <cell r="B158" t="str">
            <v/>
          </cell>
          <cell r="C158" t="str">
            <v>3</v>
          </cell>
          <cell r="D158" t="str">
            <v>Para Obligaciones Laborales</v>
          </cell>
          <cell r="E158">
            <v>6295320</v>
          </cell>
          <cell r="F158">
            <v>10266586</v>
          </cell>
          <cell r="G158">
            <v>3971266</v>
          </cell>
          <cell r="H158">
            <v>0</v>
          </cell>
        </row>
        <row r="159">
          <cell r="A159">
            <v>261005</v>
          </cell>
          <cell r="B159" t="str">
            <v/>
          </cell>
          <cell r="C159" t="str">
            <v>4</v>
          </cell>
          <cell r="D159" t="str">
            <v>Cesantías</v>
          </cell>
          <cell r="E159">
            <v>2232440</v>
          </cell>
          <cell r="F159">
            <v>3640210</v>
          </cell>
          <cell r="G159">
            <v>1407770</v>
          </cell>
          <cell r="H159">
            <v>0</v>
          </cell>
        </row>
        <row r="160">
          <cell r="A160">
            <v>26100505</v>
          </cell>
          <cell r="B160" t="str">
            <v/>
          </cell>
          <cell r="C160" t="str">
            <v>5</v>
          </cell>
          <cell r="D160" t="str">
            <v>Cesantías - Provisión</v>
          </cell>
          <cell r="E160">
            <v>2232440</v>
          </cell>
          <cell r="F160">
            <v>2881877</v>
          </cell>
          <cell r="G160">
            <v>1407770</v>
          </cell>
          <cell r="H160">
            <v>758333</v>
          </cell>
        </row>
        <row r="161">
          <cell r="A161">
            <v>26100510</v>
          </cell>
          <cell r="B161" t="str">
            <v/>
          </cell>
          <cell r="C161" t="str">
            <v>5</v>
          </cell>
          <cell r="D161" t="str">
            <v>Cesantías - Pagos</v>
          </cell>
          <cell r="E161">
            <v>0</v>
          </cell>
          <cell r="F161">
            <v>758333</v>
          </cell>
          <cell r="G161">
            <v>0</v>
          </cell>
          <cell r="H161">
            <v>-758333</v>
          </cell>
        </row>
        <row r="162">
          <cell r="A162">
            <v>261010</v>
          </cell>
          <cell r="B162" t="str">
            <v/>
          </cell>
          <cell r="C162" t="str">
            <v>4</v>
          </cell>
          <cell r="D162" t="str">
            <v>Intereses Sobre Cesantías</v>
          </cell>
          <cell r="E162">
            <v>268000</v>
          </cell>
          <cell r="F162">
            <v>437000</v>
          </cell>
          <cell r="G162">
            <v>169000</v>
          </cell>
          <cell r="H162">
            <v>0</v>
          </cell>
        </row>
        <row r="163">
          <cell r="A163">
            <v>26101005</v>
          </cell>
          <cell r="B163" t="str">
            <v/>
          </cell>
          <cell r="C163" t="str">
            <v>5</v>
          </cell>
          <cell r="D163" t="str">
            <v>Intereses Sobre Cesantías - Provisión</v>
          </cell>
          <cell r="E163">
            <v>268000</v>
          </cell>
          <cell r="F163">
            <v>417283</v>
          </cell>
          <cell r="G163">
            <v>169000</v>
          </cell>
          <cell r="H163">
            <v>19717</v>
          </cell>
        </row>
        <row r="164">
          <cell r="A164">
            <v>26101010</v>
          </cell>
          <cell r="B164" t="str">
            <v/>
          </cell>
          <cell r="C164" t="str">
            <v>5</v>
          </cell>
          <cell r="D164" t="str">
            <v>Intereses Sobre Cesantías - Pagos</v>
          </cell>
          <cell r="E164">
            <v>0</v>
          </cell>
          <cell r="F164">
            <v>19717</v>
          </cell>
          <cell r="G164">
            <v>0</v>
          </cell>
          <cell r="H164">
            <v>-19717</v>
          </cell>
        </row>
        <row r="165">
          <cell r="A165">
            <v>261015</v>
          </cell>
          <cell r="B165" t="str">
            <v/>
          </cell>
          <cell r="C165" t="str">
            <v>4</v>
          </cell>
          <cell r="D165" t="str">
            <v>Vacaciones</v>
          </cell>
          <cell r="E165">
            <v>1562440</v>
          </cell>
          <cell r="F165">
            <v>2547710</v>
          </cell>
          <cell r="G165">
            <v>985270</v>
          </cell>
          <cell r="H165">
            <v>0</v>
          </cell>
        </row>
        <row r="166">
          <cell r="A166">
            <v>26101505</v>
          </cell>
          <cell r="B166" t="str">
            <v/>
          </cell>
          <cell r="C166" t="str">
            <v>5</v>
          </cell>
          <cell r="D166" t="str">
            <v>Vacaciones - Provisión</v>
          </cell>
          <cell r="E166">
            <v>1562440</v>
          </cell>
          <cell r="F166">
            <v>2168543</v>
          </cell>
          <cell r="G166">
            <v>985270</v>
          </cell>
          <cell r="H166">
            <v>379167</v>
          </cell>
        </row>
        <row r="167">
          <cell r="A167">
            <v>26101510</v>
          </cell>
          <cell r="B167" t="str">
            <v/>
          </cell>
          <cell r="C167" t="str">
            <v>5</v>
          </cell>
          <cell r="D167" t="str">
            <v>Vacaciones - Pagos</v>
          </cell>
          <cell r="E167">
            <v>0</v>
          </cell>
          <cell r="F167">
            <v>379167</v>
          </cell>
          <cell r="G167">
            <v>0</v>
          </cell>
          <cell r="H167">
            <v>-379167</v>
          </cell>
        </row>
        <row r="168">
          <cell r="A168">
            <v>261020</v>
          </cell>
          <cell r="B168" t="str">
            <v/>
          </cell>
          <cell r="C168" t="str">
            <v>4</v>
          </cell>
          <cell r="D168" t="str">
            <v>Prima De Servicios</v>
          </cell>
          <cell r="E168">
            <v>2232440</v>
          </cell>
          <cell r="F168">
            <v>3641666</v>
          </cell>
          <cell r="G168">
            <v>1409226</v>
          </cell>
          <cell r="H168">
            <v>0</v>
          </cell>
        </row>
        <row r="169">
          <cell r="A169">
            <v>26102005</v>
          </cell>
          <cell r="B169" t="str">
            <v/>
          </cell>
          <cell r="C169" t="str">
            <v>5</v>
          </cell>
          <cell r="D169" t="str">
            <v>Prima De Servicios - Provisión</v>
          </cell>
          <cell r="E169">
            <v>2232440</v>
          </cell>
          <cell r="F169">
            <v>0</v>
          </cell>
          <cell r="G169">
            <v>1409226</v>
          </cell>
          <cell r="H169">
            <v>3641666</v>
          </cell>
        </row>
        <row r="170">
          <cell r="A170">
            <v>26102010</v>
          </cell>
          <cell r="B170" t="str">
            <v/>
          </cell>
          <cell r="C170" t="str">
            <v>5</v>
          </cell>
          <cell r="D170" t="str">
            <v>Prima De Servicios - Pagos</v>
          </cell>
          <cell r="E170">
            <v>0</v>
          </cell>
          <cell r="F170">
            <v>3641666</v>
          </cell>
          <cell r="G170">
            <v>0</v>
          </cell>
          <cell r="H170">
            <v>-3641666</v>
          </cell>
        </row>
        <row r="171">
          <cell r="A171">
            <v>2615</v>
          </cell>
          <cell r="B171" t="str">
            <v/>
          </cell>
          <cell r="C171" t="str">
            <v>3</v>
          </cell>
          <cell r="D171" t="str">
            <v>Para Obligaciones Fiscales</v>
          </cell>
          <cell r="E171">
            <v>25887000</v>
          </cell>
          <cell r="F171">
            <v>28315000</v>
          </cell>
          <cell r="G171">
            <v>2428000</v>
          </cell>
          <cell r="H171">
            <v>0</v>
          </cell>
        </row>
        <row r="172">
          <cell r="A172">
            <v>261505</v>
          </cell>
          <cell r="B172" t="str">
            <v/>
          </cell>
          <cell r="C172" t="str">
            <v>4</v>
          </cell>
          <cell r="D172" t="str">
            <v>De Renta y Complementarios</v>
          </cell>
          <cell r="E172">
            <v>12453000</v>
          </cell>
          <cell r="F172">
            <v>14881000</v>
          </cell>
          <cell r="G172">
            <v>2428000</v>
          </cell>
          <cell r="H172">
            <v>0</v>
          </cell>
        </row>
        <row r="173">
          <cell r="A173">
            <v>261507</v>
          </cell>
          <cell r="B173" t="str">
            <v/>
          </cell>
          <cell r="C173" t="str">
            <v>4</v>
          </cell>
          <cell r="D173" t="str">
            <v>De Equidad</v>
          </cell>
          <cell r="E173">
            <v>13434000</v>
          </cell>
          <cell r="F173">
            <v>13434000</v>
          </cell>
          <cell r="G173">
            <v>0</v>
          </cell>
          <cell r="H173">
            <v>0</v>
          </cell>
        </row>
        <row r="174">
          <cell r="A174">
            <v>3</v>
          </cell>
          <cell r="B174" t="str">
            <v/>
          </cell>
          <cell r="C174" t="str">
            <v>1</v>
          </cell>
          <cell r="D174" t="str">
            <v>Patrimonio</v>
          </cell>
          <cell r="E174">
            <v>12671838</v>
          </cell>
          <cell r="F174">
            <v>0</v>
          </cell>
          <cell r="G174">
            <v>1904875</v>
          </cell>
          <cell r="H174">
            <v>14576713</v>
          </cell>
        </row>
        <row r="175">
          <cell r="A175">
            <v>31</v>
          </cell>
          <cell r="B175" t="str">
            <v/>
          </cell>
          <cell r="C175" t="str">
            <v>2</v>
          </cell>
          <cell r="D175" t="str">
            <v>Capital Social</v>
          </cell>
          <cell r="E175">
            <v>15000000</v>
          </cell>
          <cell r="F175">
            <v>0</v>
          </cell>
          <cell r="G175">
            <v>0</v>
          </cell>
          <cell r="H175">
            <v>15000000</v>
          </cell>
        </row>
        <row r="176">
          <cell r="A176">
            <v>3105</v>
          </cell>
          <cell r="B176" t="str">
            <v/>
          </cell>
          <cell r="C176" t="str">
            <v>3</v>
          </cell>
          <cell r="D176" t="str">
            <v>Capital Suscrito Pagado</v>
          </cell>
          <cell r="E176">
            <v>15000000</v>
          </cell>
          <cell r="F176">
            <v>0</v>
          </cell>
          <cell r="G176">
            <v>0</v>
          </cell>
          <cell r="H176">
            <v>15000000</v>
          </cell>
        </row>
        <row r="177">
          <cell r="A177">
            <v>310505</v>
          </cell>
          <cell r="B177" t="str">
            <v/>
          </cell>
          <cell r="C177" t="str">
            <v>4</v>
          </cell>
          <cell r="D177" t="str">
            <v>Capital Autorizado</v>
          </cell>
          <cell r="E177">
            <v>15000000</v>
          </cell>
          <cell r="F177">
            <v>0</v>
          </cell>
          <cell r="G177">
            <v>0</v>
          </cell>
          <cell r="H177">
            <v>15000000</v>
          </cell>
        </row>
        <row r="178">
          <cell r="A178">
            <v>36</v>
          </cell>
          <cell r="B178" t="str">
            <v/>
          </cell>
          <cell r="C178" t="str">
            <v>2</v>
          </cell>
          <cell r="D178" t="str">
            <v>Resultados Del Ejercicio</v>
          </cell>
          <cell r="E178">
            <v>0</v>
          </cell>
          <cell r="F178">
            <v>0</v>
          </cell>
          <cell r="G178">
            <v>1904875</v>
          </cell>
          <cell r="H178">
            <v>1904875</v>
          </cell>
        </row>
        <row r="179">
          <cell r="A179">
            <v>3605</v>
          </cell>
          <cell r="B179" t="str">
            <v/>
          </cell>
          <cell r="C179" t="str">
            <v>3</v>
          </cell>
          <cell r="D179" t="str">
            <v>Utilidad Del Ejercicio</v>
          </cell>
          <cell r="E179">
            <v>0</v>
          </cell>
          <cell r="F179">
            <v>0</v>
          </cell>
          <cell r="G179">
            <v>1904875</v>
          </cell>
          <cell r="H179">
            <v>1904875</v>
          </cell>
        </row>
        <row r="180">
          <cell r="A180">
            <v>360505</v>
          </cell>
          <cell r="B180" t="str">
            <v/>
          </cell>
          <cell r="C180" t="str">
            <v>4</v>
          </cell>
          <cell r="D180" t="str">
            <v>Utilidad Del Ejercicio</v>
          </cell>
          <cell r="E180">
            <v>0</v>
          </cell>
          <cell r="F180">
            <v>0</v>
          </cell>
          <cell r="G180">
            <v>1904875</v>
          </cell>
          <cell r="H180">
            <v>1904875</v>
          </cell>
        </row>
        <row r="181">
          <cell r="A181">
            <v>37</v>
          </cell>
          <cell r="B181" t="str">
            <v/>
          </cell>
          <cell r="C181" t="str">
            <v>2</v>
          </cell>
          <cell r="D181" t="str">
            <v>Resultados De Ejercicios Anteriores</v>
          </cell>
          <cell r="E181">
            <v>-2328162</v>
          </cell>
          <cell r="F181">
            <v>0</v>
          </cell>
          <cell r="G181">
            <v>0</v>
          </cell>
          <cell r="H181">
            <v>-2328162</v>
          </cell>
        </row>
        <row r="182">
          <cell r="A182">
            <v>3710</v>
          </cell>
          <cell r="B182" t="str">
            <v/>
          </cell>
          <cell r="C182" t="str">
            <v>3</v>
          </cell>
          <cell r="D182" t="str">
            <v>Pérdidas Acumuladas</v>
          </cell>
          <cell r="E182">
            <v>-2328162</v>
          </cell>
          <cell r="F182">
            <v>0</v>
          </cell>
          <cell r="G182">
            <v>0</v>
          </cell>
          <cell r="H182">
            <v>-2328162</v>
          </cell>
        </row>
        <row r="183">
          <cell r="A183">
            <v>371005</v>
          </cell>
          <cell r="B183" t="str">
            <v/>
          </cell>
          <cell r="C183" t="str">
            <v>4</v>
          </cell>
          <cell r="D183" t="str">
            <v>Pérdidas Acumuladas</v>
          </cell>
          <cell r="E183">
            <v>-2328162</v>
          </cell>
          <cell r="F183">
            <v>0</v>
          </cell>
          <cell r="G183">
            <v>0</v>
          </cell>
          <cell r="H183">
            <v>-2328162</v>
          </cell>
        </row>
        <row r="184">
          <cell r="A184">
            <v>4</v>
          </cell>
          <cell r="B184" t="str">
            <v/>
          </cell>
          <cell r="C184" t="str">
            <v>1</v>
          </cell>
          <cell r="D184" t="str">
            <v>Ingresos</v>
          </cell>
          <cell r="E184">
            <v>373621570</v>
          </cell>
          <cell r="F184">
            <v>0</v>
          </cell>
          <cell r="G184">
            <v>540628533</v>
          </cell>
          <cell r="H184">
            <v>914250103</v>
          </cell>
        </row>
        <row r="185">
          <cell r="A185">
            <v>41</v>
          </cell>
          <cell r="B185" t="str">
            <v/>
          </cell>
          <cell r="C185" t="str">
            <v>2</v>
          </cell>
          <cell r="D185" t="str">
            <v>Ingresos Operacionales</v>
          </cell>
          <cell r="E185">
            <v>367187744</v>
          </cell>
          <cell r="F185">
            <v>0</v>
          </cell>
          <cell r="G185">
            <v>537016704</v>
          </cell>
          <cell r="H185">
            <v>904204448</v>
          </cell>
        </row>
        <row r="186">
          <cell r="A186">
            <v>4135</v>
          </cell>
          <cell r="B186" t="str">
            <v/>
          </cell>
          <cell r="C186" t="str">
            <v>3</v>
          </cell>
          <cell r="D186" t="str">
            <v>Ventas de mercancías</v>
          </cell>
          <cell r="E186">
            <v>367187744</v>
          </cell>
          <cell r="F186">
            <v>0</v>
          </cell>
          <cell r="G186">
            <v>537016704</v>
          </cell>
          <cell r="H186">
            <v>904204448</v>
          </cell>
        </row>
        <row r="187">
          <cell r="A187">
            <v>413514</v>
          </cell>
          <cell r="B187" t="str">
            <v/>
          </cell>
          <cell r="C187" t="str">
            <v>4</v>
          </cell>
          <cell r="D187" t="str">
            <v>Venta de Insumos, Materias Primas Agropecuarias</v>
          </cell>
          <cell r="E187">
            <v>367187744</v>
          </cell>
          <cell r="F187">
            <v>0</v>
          </cell>
          <cell r="G187">
            <v>537016704</v>
          </cell>
          <cell r="H187">
            <v>904204448</v>
          </cell>
        </row>
        <row r="188">
          <cell r="A188">
            <v>41351405</v>
          </cell>
          <cell r="B188" t="str">
            <v/>
          </cell>
          <cell r="C188" t="str">
            <v>5</v>
          </cell>
          <cell r="D188" t="str">
            <v>Venta de Insumos Agroquimicos</v>
          </cell>
          <cell r="E188">
            <v>367187744</v>
          </cell>
          <cell r="F188">
            <v>0</v>
          </cell>
          <cell r="G188">
            <v>537016704</v>
          </cell>
          <cell r="H188">
            <v>904204448</v>
          </cell>
        </row>
        <row r="189">
          <cell r="A189">
            <v>42</v>
          </cell>
          <cell r="B189" t="str">
            <v/>
          </cell>
          <cell r="C189" t="str">
            <v>2</v>
          </cell>
          <cell r="D189" t="str">
            <v>No Operacionales</v>
          </cell>
          <cell r="E189">
            <v>6433826</v>
          </cell>
          <cell r="F189">
            <v>0</v>
          </cell>
          <cell r="G189">
            <v>3611829</v>
          </cell>
          <cell r="H189">
            <v>10045655</v>
          </cell>
        </row>
        <row r="190">
          <cell r="A190">
            <v>4210</v>
          </cell>
          <cell r="B190" t="str">
            <v/>
          </cell>
          <cell r="C190" t="str">
            <v>3</v>
          </cell>
          <cell r="D190" t="str">
            <v>Financieros</v>
          </cell>
          <cell r="E190">
            <v>745471</v>
          </cell>
          <cell r="F190">
            <v>0</v>
          </cell>
          <cell r="G190">
            <v>3610738</v>
          </cell>
          <cell r="H190">
            <v>4356209</v>
          </cell>
        </row>
        <row r="191">
          <cell r="A191">
            <v>421020</v>
          </cell>
          <cell r="B191" t="str">
            <v/>
          </cell>
          <cell r="C191" t="str">
            <v>4</v>
          </cell>
          <cell r="D191" t="str">
            <v>Diferencia En Cambio</v>
          </cell>
          <cell r="E191">
            <v>745471</v>
          </cell>
          <cell r="F191">
            <v>0</v>
          </cell>
          <cell r="G191">
            <v>3610738</v>
          </cell>
          <cell r="H191">
            <v>4356209</v>
          </cell>
        </row>
        <row r="192">
          <cell r="A192">
            <v>42102005</v>
          </cell>
          <cell r="B192" t="str">
            <v/>
          </cell>
          <cell r="C192" t="str">
            <v>5</v>
          </cell>
          <cell r="D192" t="str">
            <v>Diferencia en cambio causada</v>
          </cell>
          <cell r="E192">
            <v>745471</v>
          </cell>
          <cell r="F192">
            <v>0</v>
          </cell>
          <cell r="G192">
            <v>3610738</v>
          </cell>
          <cell r="H192">
            <v>4356209</v>
          </cell>
        </row>
        <row r="193">
          <cell r="A193">
            <v>4295</v>
          </cell>
          <cell r="B193" t="str">
            <v/>
          </cell>
          <cell r="C193" t="str">
            <v>3</v>
          </cell>
          <cell r="D193" t="str">
            <v>Diversos</v>
          </cell>
          <cell r="E193">
            <v>5688355</v>
          </cell>
          <cell r="F193">
            <v>0</v>
          </cell>
          <cell r="G193">
            <v>1091</v>
          </cell>
          <cell r="H193">
            <v>5689446</v>
          </cell>
        </row>
        <row r="194">
          <cell r="A194">
            <v>429505</v>
          </cell>
          <cell r="B194" t="str">
            <v/>
          </cell>
          <cell r="C194" t="str">
            <v>4</v>
          </cell>
          <cell r="D194" t="str">
            <v>Otros - Servicios Administrativos</v>
          </cell>
          <cell r="E194">
            <v>5681312</v>
          </cell>
          <cell r="F194">
            <v>0</v>
          </cell>
          <cell r="G194">
            <v>0</v>
          </cell>
          <cell r="H194">
            <v>5681312</v>
          </cell>
        </row>
        <row r="195">
          <cell r="A195">
            <v>429581</v>
          </cell>
          <cell r="B195" t="str">
            <v/>
          </cell>
          <cell r="C195" t="str">
            <v>4</v>
          </cell>
          <cell r="D195" t="str">
            <v>Ajuste al peso</v>
          </cell>
          <cell r="E195">
            <v>7043</v>
          </cell>
          <cell r="F195">
            <v>0</v>
          </cell>
          <cell r="G195">
            <v>1091</v>
          </cell>
          <cell r="H195">
            <v>8134</v>
          </cell>
        </row>
        <row r="196">
          <cell r="A196">
            <v>5</v>
          </cell>
          <cell r="B196" t="str">
            <v/>
          </cell>
          <cell r="C196" t="str">
            <v>1</v>
          </cell>
          <cell r="D196" t="str">
            <v>Gastos</v>
          </cell>
          <cell r="E196">
            <v>179792656</v>
          </cell>
          <cell r="F196">
            <v>128087965</v>
          </cell>
          <cell r="G196">
            <v>8575495</v>
          </cell>
          <cell r="H196">
            <v>299305126</v>
          </cell>
        </row>
        <row r="197">
          <cell r="A197">
            <v>51</v>
          </cell>
          <cell r="B197" t="str">
            <v/>
          </cell>
          <cell r="C197" t="str">
            <v>2</v>
          </cell>
          <cell r="D197" t="str">
            <v>Gastos Operacionales de Administración</v>
          </cell>
          <cell r="E197">
            <v>72682414</v>
          </cell>
          <cell r="F197">
            <v>31261941</v>
          </cell>
          <cell r="G197">
            <v>83815</v>
          </cell>
          <cell r="H197">
            <v>103860540</v>
          </cell>
        </row>
        <row r="198">
          <cell r="A198">
            <v>5105</v>
          </cell>
          <cell r="B198" t="str">
            <v/>
          </cell>
          <cell r="C198" t="str">
            <v>3</v>
          </cell>
          <cell r="D198" t="str">
            <v>Gastos De Personal</v>
          </cell>
          <cell r="E198">
            <v>10395840</v>
          </cell>
          <cell r="F198">
            <v>4778487</v>
          </cell>
          <cell r="G198">
            <v>83815</v>
          </cell>
          <cell r="H198">
            <v>15090512</v>
          </cell>
        </row>
        <row r="199">
          <cell r="A199">
            <v>510506</v>
          </cell>
          <cell r="B199" t="str">
            <v/>
          </cell>
          <cell r="C199" t="str">
            <v>4</v>
          </cell>
          <cell r="D199" t="str">
            <v>Sueldos</v>
          </cell>
          <cell r="E199">
            <v>7000000</v>
          </cell>
          <cell r="F199">
            <v>3400000</v>
          </cell>
          <cell r="G199">
            <v>0</v>
          </cell>
          <cell r="H199">
            <v>10400000</v>
          </cell>
        </row>
        <row r="200">
          <cell r="A200">
            <v>510530</v>
          </cell>
          <cell r="B200" t="str">
            <v/>
          </cell>
          <cell r="C200" t="str">
            <v>4</v>
          </cell>
          <cell r="D200" t="str">
            <v>Cesantías</v>
          </cell>
          <cell r="E200">
            <v>583100</v>
          </cell>
          <cell r="F200">
            <v>284676</v>
          </cell>
          <cell r="G200">
            <v>0</v>
          </cell>
          <cell r="H200">
            <v>867776</v>
          </cell>
        </row>
        <row r="201">
          <cell r="A201">
            <v>510533</v>
          </cell>
          <cell r="B201" t="str">
            <v/>
          </cell>
          <cell r="C201" t="str">
            <v>4</v>
          </cell>
          <cell r="D201" t="str">
            <v>Intereses Sobre Cesantías</v>
          </cell>
          <cell r="E201">
            <v>70000</v>
          </cell>
          <cell r="F201">
            <v>34000</v>
          </cell>
          <cell r="G201">
            <v>83815</v>
          </cell>
          <cell r="H201">
            <v>20185</v>
          </cell>
        </row>
        <row r="202">
          <cell r="A202">
            <v>510536</v>
          </cell>
          <cell r="B202" t="str">
            <v/>
          </cell>
          <cell r="C202" t="str">
            <v>4</v>
          </cell>
          <cell r="D202" t="str">
            <v>Prima De Servicios</v>
          </cell>
          <cell r="E202">
            <v>583100</v>
          </cell>
          <cell r="F202">
            <v>284676</v>
          </cell>
          <cell r="G202">
            <v>0</v>
          </cell>
          <cell r="H202">
            <v>867776</v>
          </cell>
        </row>
        <row r="203">
          <cell r="A203">
            <v>510539</v>
          </cell>
          <cell r="B203" t="str">
            <v/>
          </cell>
          <cell r="C203" t="str">
            <v>4</v>
          </cell>
          <cell r="D203" t="str">
            <v>Vacaciones</v>
          </cell>
          <cell r="E203">
            <v>408100</v>
          </cell>
          <cell r="F203">
            <v>198220</v>
          </cell>
          <cell r="G203">
            <v>0</v>
          </cell>
          <cell r="H203">
            <v>606320</v>
          </cell>
        </row>
        <row r="204">
          <cell r="A204">
            <v>510568</v>
          </cell>
          <cell r="B204" t="str">
            <v/>
          </cell>
          <cell r="C204" t="str">
            <v>4</v>
          </cell>
          <cell r="D204" t="str">
            <v>Aportes a ARP</v>
          </cell>
          <cell r="E204">
            <v>36540</v>
          </cell>
          <cell r="F204">
            <v>17748</v>
          </cell>
          <cell r="G204">
            <v>0</v>
          </cell>
          <cell r="H204">
            <v>54288</v>
          </cell>
        </row>
        <row r="205">
          <cell r="A205">
            <v>510569</v>
          </cell>
          <cell r="B205" t="str">
            <v/>
          </cell>
          <cell r="C205" t="str">
            <v>4</v>
          </cell>
          <cell r="D205" t="str">
            <v>Aportes a EPS</v>
          </cell>
          <cell r="E205">
            <v>595000</v>
          </cell>
          <cell r="F205">
            <v>0</v>
          </cell>
          <cell r="G205">
            <v>0</v>
          </cell>
          <cell r="H205">
            <v>595000</v>
          </cell>
        </row>
        <row r="206">
          <cell r="A206">
            <v>510570</v>
          </cell>
          <cell r="B206" t="str">
            <v/>
          </cell>
          <cell r="C206" t="str">
            <v>4</v>
          </cell>
          <cell r="D206" t="str">
            <v>Aportes a Fondo De Pensiones y/o Cesantías</v>
          </cell>
          <cell r="E206">
            <v>840000</v>
          </cell>
          <cell r="F206">
            <v>408000</v>
          </cell>
          <cell r="G206">
            <v>0</v>
          </cell>
          <cell r="H206">
            <v>1248000</v>
          </cell>
        </row>
        <row r="207">
          <cell r="A207">
            <v>510572</v>
          </cell>
          <cell r="B207" t="str">
            <v/>
          </cell>
          <cell r="C207" t="str">
            <v>4</v>
          </cell>
          <cell r="D207" t="str">
            <v>Aportes Cajas De Compensación Familiar</v>
          </cell>
          <cell r="E207">
            <v>280000</v>
          </cell>
          <cell r="F207">
            <v>151167</v>
          </cell>
          <cell r="G207">
            <v>0</v>
          </cell>
          <cell r="H207">
            <v>431167</v>
          </cell>
        </row>
        <row r="208">
          <cell r="A208">
            <v>5110</v>
          </cell>
          <cell r="B208" t="str">
            <v/>
          </cell>
          <cell r="C208" t="str">
            <v>3</v>
          </cell>
          <cell r="D208" t="str">
            <v>Honorarios</v>
          </cell>
          <cell r="E208">
            <v>45773976</v>
          </cell>
          <cell r="F208">
            <v>21198435</v>
          </cell>
          <cell r="G208">
            <v>0</v>
          </cell>
          <cell r="H208">
            <v>66972411</v>
          </cell>
        </row>
        <row r="209">
          <cell r="A209">
            <v>511010</v>
          </cell>
          <cell r="B209" t="str">
            <v/>
          </cell>
          <cell r="C209" t="str">
            <v>4</v>
          </cell>
          <cell r="D209" t="str">
            <v>Revisoría Fiscal</v>
          </cell>
          <cell r="E209">
            <v>3307500</v>
          </cell>
          <cell r="F209">
            <v>5780490</v>
          </cell>
          <cell r="G209">
            <v>0</v>
          </cell>
          <cell r="H209">
            <v>9087990</v>
          </cell>
        </row>
        <row r="210">
          <cell r="A210">
            <v>511095</v>
          </cell>
          <cell r="B210" t="str">
            <v/>
          </cell>
          <cell r="C210" t="str">
            <v>4</v>
          </cell>
          <cell r="D210" t="str">
            <v>Otros</v>
          </cell>
          <cell r="E210">
            <v>42466476</v>
          </cell>
          <cell r="F210">
            <v>15417945</v>
          </cell>
          <cell r="G210">
            <v>0</v>
          </cell>
          <cell r="H210">
            <v>57884421</v>
          </cell>
        </row>
        <row r="211">
          <cell r="A211">
            <v>51109505</v>
          </cell>
          <cell r="B211" t="str">
            <v/>
          </cell>
          <cell r="C211" t="str">
            <v>5</v>
          </cell>
          <cell r="D211" t="str">
            <v>Asesoría Contable</v>
          </cell>
          <cell r="E211">
            <v>17022424</v>
          </cell>
          <cell r="F211">
            <v>4039236</v>
          </cell>
          <cell r="G211">
            <v>0</v>
          </cell>
          <cell r="H211">
            <v>21061660</v>
          </cell>
        </row>
        <row r="212">
          <cell r="A212">
            <v>51109510</v>
          </cell>
          <cell r="B212" t="str">
            <v/>
          </cell>
          <cell r="C212" t="str">
            <v>5</v>
          </cell>
          <cell r="D212" t="str">
            <v>Asesoría Administrativa</v>
          </cell>
          <cell r="E212">
            <v>25444052</v>
          </cell>
          <cell r="F212">
            <v>0</v>
          </cell>
          <cell r="G212">
            <v>0</v>
          </cell>
          <cell r="H212">
            <v>25444052</v>
          </cell>
        </row>
        <row r="213">
          <cell r="A213">
            <v>51109530</v>
          </cell>
          <cell r="B213" t="str">
            <v/>
          </cell>
          <cell r="C213" t="str">
            <v>5</v>
          </cell>
          <cell r="D213" t="str">
            <v>Representacion Legal</v>
          </cell>
          <cell r="E213">
            <v>0</v>
          </cell>
          <cell r="F213">
            <v>11378709</v>
          </cell>
          <cell r="G213">
            <v>0</v>
          </cell>
          <cell r="H213">
            <v>11378709</v>
          </cell>
        </row>
        <row r="214">
          <cell r="A214">
            <v>5115</v>
          </cell>
          <cell r="B214" t="str">
            <v/>
          </cell>
          <cell r="C214" t="str">
            <v>3</v>
          </cell>
          <cell r="D214" t="str">
            <v>Impuestos</v>
          </cell>
          <cell r="E214">
            <v>548220</v>
          </cell>
          <cell r="F214">
            <v>2092964</v>
          </cell>
          <cell r="G214">
            <v>0</v>
          </cell>
          <cell r="H214">
            <v>2641184</v>
          </cell>
        </row>
        <row r="215">
          <cell r="A215">
            <v>511505</v>
          </cell>
          <cell r="B215" t="str">
            <v/>
          </cell>
          <cell r="C215" t="str">
            <v>4</v>
          </cell>
          <cell r="D215" t="str">
            <v>Industria y Comercio</v>
          </cell>
          <cell r="E215">
            <v>54904</v>
          </cell>
          <cell r="F215">
            <v>12</v>
          </cell>
          <cell r="G215">
            <v>0</v>
          </cell>
          <cell r="H215">
            <v>54916</v>
          </cell>
        </row>
        <row r="216">
          <cell r="A216">
            <v>511508</v>
          </cell>
          <cell r="B216" t="str">
            <v/>
          </cell>
          <cell r="C216" t="str">
            <v>4</v>
          </cell>
          <cell r="D216" t="str">
            <v>Impuesto al Consumo</v>
          </cell>
          <cell r="E216">
            <v>0</v>
          </cell>
          <cell r="F216">
            <v>402415</v>
          </cell>
          <cell r="G216">
            <v>0</v>
          </cell>
          <cell r="H216">
            <v>402415</v>
          </cell>
        </row>
        <row r="217">
          <cell r="A217">
            <v>511570</v>
          </cell>
          <cell r="B217" t="str">
            <v/>
          </cell>
          <cell r="C217" t="str">
            <v>4</v>
          </cell>
          <cell r="D217" t="str">
            <v>IVA Descontable</v>
          </cell>
          <cell r="E217">
            <v>0</v>
          </cell>
          <cell r="F217">
            <v>1336569</v>
          </cell>
          <cell r="G217">
            <v>0</v>
          </cell>
          <cell r="H217">
            <v>1336569</v>
          </cell>
        </row>
        <row r="218">
          <cell r="A218">
            <v>511595</v>
          </cell>
          <cell r="B218" t="str">
            <v/>
          </cell>
          <cell r="C218" t="str">
            <v>4</v>
          </cell>
          <cell r="D218" t="str">
            <v>Otros</v>
          </cell>
          <cell r="E218">
            <v>493316</v>
          </cell>
          <cell r="F218">
            <v>353968</v>
          </cell>
          <cell r="G218">
            <v>0</v>
          </cell>
          <cell r="H218">
            <v>847284</v>
          </cell>
        </row>
        <row r="219">
          <cell r="A219">
            <v>51159505</v>
          </cell>
          <cell r="B219" t="str">
            <v/>
          </cell>
          <cell r="C219" t="str">
            <v>5</v>
          </cell>
          <cell r="D219" t="str">
            <v>Gravamen a Movimientos Financieros</v>
          </cell>
          <cell r="E219">
            <v>493316</v>
          </cell>
          <cell r="F219">
            <v>353901</v>
          </cell>
          <cell r="G219">
            <v>0</v>
          </cell>
          <cell r="H219">
            <v>847217</v>
          </cell>
        </row>
        <row r="220">
          <cell r="A220">
            <v>51159595</v>
          </cell>
          <cell r="B220" t="str">
            <v/>
          </cell>
          <cell r="C220" t="str">
            <v>5</v>
          </cell>
          <cell r="D220" t="str">
            <v>Diversos</v>
          </cell>
          <cell r="E220">
            <v>0</v>
          </cell>
          <cell r="F220">
            <v>67</v>
          </cell>
          <cell r="G220">
            <v>0</v>
          </cell>
          <cell r="H220">
            <v>67</v>
          </cell>
        </row>
        <row r="221">
          <cell r="A221">
            <v>5120</v>
          </cell>
          <cell r="B221" t="str">
            <v/>
          </cell>
          <cell r="C221" t="str">
            <v>3</v>
          </cell>
          <cell r="D221" t="str">
            <v>Arrendamientos</v>
          </cell>
          <cell r="E221">
            <v>5359616</v>
          </cell>
          <cell r="F221">
            <v>2679808</v>
          </cell>
          <cell r="G221">
            <v>0</v>
          </cell>
          <cell r="H221">
            <v>8039424</v>
          </cell>
        </row>
        <row r="222">
          <cell r="A222">
            <v>512010</v>
          </cell>
          <cell r="B222" t="str">
            <v/>
          </cell>
          <cell r="C222" t="str">
            <v>4</v>
          </cell>
          <cell r="D222" t="str">
            <v>Construcciones y Edificaciones</v>
          </cell>
          <cell r="E222">
            <v>5359616</v>
          </cell>
          <cell r="F222">
            <v>2679808</v>
          </cell>
          <cell r="G222">
            <v>0</v>
          </cell>
          <cell r="H222">
            <v>8039424</v>
          </cell>
        </row>
        <row r="223">
          <cell r="A223">
            <v>5135</v>
          </cell>
          <cell r="B223" t="str">
            <v/>
          </cell>
          <cell r="C223" t="str">
            <v>3</v>
          </cell>
          <cell r="D223" t="str">
            <v>Servicios</v>
          </cell>
          <cell r="E223">
            <v>8805350</v>
          </cell>
          <cell r="F223">
            <v>354820</v>
          </cell>
          <cell r="G223">
            <v>0</v>
          </cell>
          <cell r="H223">
            <v>9160170</v>
          </cell>
        </row>
        <row r="224">
          <cell r="A224">
            <v>513525</v>
          </cell>
          <cell r="B224" t="str">
            <v/>
          </cell>
          <cell r="C224" t="str">
            <v>4</v>
          </cell>
          <cell r="D224" t="str">
            <v>Acueducto y Alcantarillado</v>
          </cell>
          <cell r="E224">
            <v>0</v>
          </cell>
          <cell r="F224">
            <v>104820</v>
          </cell>
          <cell r="G224">
            <v>0</v>
          </cell>
          <cell r="H224">
            <v>104820</v>
          </cell>
        </row>
        <row r="225">
          <cell r="A225">
            <v>513535</v>
          </cell>
          <cell r="B225" t="str">
            <v/>
          </cell>
          <cell r="C225" t="str">
            <v>4</v>
          </cell>
          <cell r="D225" t="str">
            <v>Teléfono</v>
          </cell>
          <cell r="E225">
            <v>35000</v>
          </cell>
          <cell r="F225">
            <v>0</v>
          </cell>
          <cell r="G225">
            <v>0</v>
          </cell>
          <cell r="H225">
            <v>35000</v>
          </cell>
        </row>
        <row r="226">
          <cell r="A226">
            <v>51353510</v>
          </cell>
          <cell r="B226" t="str">
            <v/>
          </cell>
          <cell r="C226" t="str">
            <v>5</v>
          </cell>
          <cell r="D226" t="str">
            <v>Celular</v>
          </cell>
          <cell r="E226">
            <v>35000</v>
          </cell>
          <cell r="F226">
            <v>0</v>
          </cell>
          <cell r="G226">
            <v>0</v>
          </cell>
          <cell r="H226">
            <v>35000</v>
          </cell>
        </row>
        <row r="227">
          <cell r="A227">
            <v>513550</v>
          </cell>
          <cell r="B227" t="str">
            <v/>
          </cell>
          <cell r="C227" t="str">
            <v>4</v>
          </cell>
          <cell r="D227" t="str">
            <v>Transporte, Fletes y Acarreos</v>
          </cell>
          <cell r="E227">
            <v>1616500</v>
          </cell>
          <cell r="F227">
            <v>0</v>
          </cell>
          <cell r="G227">
            <v>0</v>
          </cell>
          <cell r="H227">
            <v>1616500</v>
          </cell>
        </row>
        <row r="228">
          <cell r="A228">
            <v>513595</v>
          </cell>
          <cell r="B228" t="str">
            <v/>
          </cell>
          <cell r="C228" t="str">
            <v>4</v>
          </cell>
          <cell r="D228" t="str">
            <v>Otros</v>
          </cell>
          <cell r="E228">
            <v>7153850</v>
          </cell>
          <cell r="F228">
            <v>250000</v>
          </cell>
          <cell r="G228">
            <v>0</v>
          </cell>
          <cell r="H228">
            <v>7403850</v>
          </cell>
        </row>
        <row r="229">
          <cell r="A229">
            <v>51359505</v>
          </cell>
          <cell r="B229" t="str">
            <v/>
          </cell>
          <cell r="C229" t="str">
            <v>5</v>
          </cell>
          <cell r="D229" t="str">
            <v>Administración de Copropiedades</v>
          </cell>
          <cell r="E229">
            <v>500000</v>
          </cell>
          <cell r="F229">
            <v>250000</v>
          </cell>
          <cell r="G229">
            <v>0</v>
          </cell>
          <cell r="H229">
            <v>750000</v>
          </cell>
        </row>
        <row r="230">
          <cell r="A230">
            <v>51359510</v>
          </cell>
          <cell r="B230" t="str">
            <v/>
          </cell>
          <cell r="C230" t="str">
            <v>5</v>
          </cell>
          <cell r="D230" t="str">
            <v>Servicios Documentación</v>
          </cell>
          <cell r="E230">
            <v>6653850</v>
          </cell>
          <cell r="F230">
            <v>0</v>
          </cell>
          <cell r="G230">
            <v>0</v>
          </cell>
          <cell r="H230">
            <v>6653850</v>
          </cell>
        </row>
        <row r="231">
          <cell r="A231">
            <v>5140</v>
          </cell>
          <cell r="B231" t="str">
            <v/>
          </cell>
          <cell r="C231" t="str">
            <v>3</v>
          </cell>
          <cell r="D231" t="str">
            <v>Gastos Legales</v>
          </cell>
          <cell r="E231">
            <v>656482</v>
          </cell>
          <cell r="F231">
            <v>36857</v>
          </cell>
          <cell r="G231">
            <v>0</v>
          </cell>
          <cell r="H231">
            <v>693339</v>
          </cell>
        </row>
        <row r="232">
          <cell r="A232">
            <v>514005</v>
          </cell>
          <cell r="B232" t="str">
            <v/>
          </cell>
          <cell r="C232" t="str">
            <v>4</v>
          </cell>
          <cell r="D232" t="str">
            <v>Notariales</v>
          </cell>
          <cell r="E232">
            <v>12432</v>
          </cell>
          <cell r="F232">
            <v>3640</v>
          </cell>
          <cell r="G232">
            <v>0</v>
          </cell>
          <cell r="H232">
            <v>16072</v>
          </cell>
        </row>
        <row r="233">
          <cell r="A233">
            <v>514010</v>
          </cell>
          <cell r="B233" t="str">
            <v/>
          </cell>
          <cell r="C233" t="str">
            <v>4</v>
          </cell>
          <cell r="D233" t="str">
            <v>Registro Mercantil</v>
          </cell>
          <cell r="E233">
            <v>216000</v>
          </cell>
          <cell r="F233">
            <v>4317</v>
          </cell>
          <cell r="G233">
            <v>0</v>
          </cell>
          <cell r="H233">
            <v>220317</v>
          </cell>
        </row>
        <row r="234">
          <cell r="A234">
            <v>514015</v>
          </cell>
          <cell r="B234" t="str">
            <v/>
          </cell>
          <cell r="C234" t="str">
            <v>4</v>
          </cell>
          <cell r="D234" t="str">
            <v>Tramites y Licencias</v>
          </cell>
          <cell r="E234">
            <v>0</v>
          </cell>
          <cell r="F234">
            <v>16600</v>
          </cell>
          <cell r="G234">
            <v>0</v>
          </cell>
          <cell r="H234">
            <v>16600</v>
          </cell>
        </row>
        <row r="235">
          <cell r="A235">
            <v>514095</v>
          </cell>
          <cell r="B235" t="str">
            <v/>
          </cell>
          <cell r="C235" t="str">
            <v>4</v>
          </cell>
          <cell r="D235" t="str">
            <v>Otros</v>
          </cell>
          <cell r="E235">
            <v>428050</v>
          </cell>
          <cell r="F235">
            <v>12300</v>
          </cell>
          <cell r="G235">
            <v>0</v>
          </cell>
          <cell r="H235">
            <v>440350</v>
          </cell>
        </row>
        <row r="236">
          <cell r="A236">
            <v>51409595</v>
          </cell>
          <cell r="B236" t="str">
            <v/>
          </cell>
          <cell r="C236" t="str">
            <v>5</v>
          </cell>
          <cell r="D236" t="str">
            <v>Diversos</v>
          </cell>
          <cell r="E236">
            <v>428050</v>
          </cell>
          <cell r="F236">
            <v>12300</v>
          </cell>
          <cell r="G236">
            <v>0</v>
          </cell>
          <cell r="H236">
            <v>440350</v>
          </cell>
        </row>
        <row r="237">
          <cell r="A237">
            <v>5195</v>
          </cell>
          <cell r="B237" t="str">
            <v/>
          </cell>
          <cell r="C237" t="str">
            <v>3</v>
          </cell>
          <cell r="D237" t="str">
            <v>Diversos</v>
          </cell>
          <cell r="E237">
            <v>1142930</v>
          </cell>
          <cell r="F237">
            <v>120570</v>
          </cell>
          <cell r="G237">
            <v>0</v>
          </cell>
          <cell r="H237">
            <v>1263500</v>
          </cell>
        </row>
        <row r="238">
          <cell r="A238">
            <v>519530</v>
          </cell>
          <cell r="B238" t="str">
            <v/>
          </cell>
          <cell r="C238" t="str">
            <v>4</v>
          </cell>
          <cell r="D238" t="str">
            <v>útiles, Papelería y Fotocopias</v>
          </cell>
          <cell r="E238">
            <v>751536</v>
          </cell>
          <cell r="F238">
            <v>0</v>
          </cell>
          <cell r="G238">
            <v>0</v>
          </cell>
          <cell r="H238">
            <v>751536</v>
          </cell>
        </row>
        <row r="239">
          <cell r="A239">
            <v>519545</v>
          </cell>
          <cell r="B239" t="str">
            <v/>
          </cell>
          <cell r="C239" t="str">
            <v>4</v>
          </cell>
          <cell r="D239" t="str">
            <v>Taxis y Buses</v>
          </cell>
          <cell r="E239">
            <v>275100</v>
          </cell>
          <cell r="F239">
            <v>120500</v>
          </cell>
          <cell r="G239">
            <v>0</v>
          </cell>
          <cell r="H239">
            <v>395600</v>
          </cell>
        </row>
        <row r="240">
          <cell r="A240">
            <v>519595</v>
          </cell>
          <cell r="B240" t="str">
            <v/>
          </cell>
          <cell r="C240" t="str">
            <v>4</v>
          </cell>
          <cell r="D240" t="str">
            <v>Otros</v>
          </cell>
          <cell r="E240">
            <v>116294</v>
          </cell>
          <cell r="F240">
            <v>70</v>
          </cell>
          <cell r="G240">
            <v>0</v>
          </cell>
          <cell r="H240">
            <v>116364</v>
          </cell>
        </row>
        <row r="241">
          <cell r="A241">
            <v>51959590</v>
          </cell>
          <cell r="B241" t="str">
            <v/>
          </cell>
          <cell r="C241" t="str">
            <v>5</v>
          </cell>
          <cell r="D241" t="str">
            <v>Ajustes</v>
          </cell>
          <cell r="E241">
            <v>1148</v>
          </cell>
          <cell r="F241">
            <v>0</v>
          </cell>
          <cell r="G241">
            <v>0</v>
          </cell>
          <cell r="H241">
            <v>1148</v>
          </cell>
        </row>
        <row r="242">
          <cell r="A242">
            <v>51959595</v>
          </cell>
          <cell r="B242" t="str">
            <v/>
          </cell>
          <cell r="C242" t="str">
            <v>5</v>
          </cell>
          <cell r="D242" t="str">
            <v>Diversos</v>
          </cell>
          <cell r="E242">
            <v>115146</v>
          </cell>
          <cell r="F242">
            <v>70</v>
          </cell>
          <cell r="G242">
            <v>0</v>
          </cell>
          <cell r="H242">
            <v>115216</v>
          </cell>
        </row>
        <row r="243">
          <cell r="A243">
            <v>52</v>
          </cell>
          <cell r="B243" t="str">
            <v/>
          </cell>
          <cell r="C243" t="str">
            <v>2</v>
          </cell>
          <cell r="D243" t="str">
            <v>Gastos Operacionales de Ventas</v>
          </cell>
          <cell r="E243">
            <v>46011092</v>
          </cell>
          <cell r="F243">
            <v>92238211</v>
          </cell>
          <cell r="G243">
            <v>414680</v>
          </cell>
          <cell r="H243">
            <v>137834623</v>
          </cell>
        </row>
        <row r="244">
          <cell r="A244">
            <v>5205</v>
          </cell>
          <cell r="B244" t="str">
            <v/>
          </cell>
          <cell r="C244" t="str">
            <v>3</v>
          </cell>
          <cell r="D244" t="str">
            <v>Gastos De Personal</v>
          </cell>
          <cell r="E244">
            <v>35416349</v>
          </cell>
          <cell r="F244">
            <v>23000010</v>
          </cell>
          <cell r="G244">
            <v>414680</v>
          </cell>
          <cell r="H244">
            <v>58001679</v>
          </cell>
        </row>
        <row r="245">
          <cell r="A245">
            <v>520506</v>
          </cell>
          <cell r="B245" t="str">
            <v/>
          </cell>
          <cell r="C245" t="str">
            <v>4</v>
          </cell>
          <cell r="D245" t="str">
            <v>Sueldos</v>
          </cell>
          <cell r="E245">
            <v>19800000</v>
          </cell>
          <cell r="F245">
            <v>13500000</v>
          </cell>
          <cell r="G245">
            <v>0</v>
          </cell>
          <cell r="H245">
            <v>33300000</v>
          </cell>
        </row>
        <row r="246">
          <cell r="A246">
            <v>520530</v>
          </cell>
          <cell r="B246" t="str">
            <v/>
          </cell>
          <cell r="C246" t="str">
            <v>4</v>
          </cell>
          <cell r="D246" t="str">
            <v>Cesantías</v>
          </cell>
          <cell r="E246">
            <v>1649340</v>
          </cell>
          <cell r="F246">
            <v>1124550</v>
          </cell>
          <cell r="G246">
            <v>0</v>
          </cell>
          <cell r="H246">
            <v>2773890</v>
          </cell>
        </row>
        <row r="247">
          <cell r="A247">
            <v>520533</v>
          </cell>
          <cell r="B247" t="str">
            <v/>
          </cell>
          <cell r="C247" t="str">
            <v>4</v>
          </cell>
          <cell r="D247" t="str">
            <v>Intereses Sobre Cesantías</v>
          </cell>
          <cell r="E247">
            <v>198000</v>
          </cell>
          <cell r="F247">
            <v>135000</v>
          </cell>
          <cell r="G247">
            <v>264470</v>
          </cell>
          <cell r="H247">
            <v>68530</v>
          </cell>
        </row>
        <row r="248">
          <cell r="A248">
            <v>520536</v>
          </cell>
          <cell r="B248" t="str">
            <v/>
          </cell>
          <cell r="C248" t="str">
            <v>4</v>
          </cell>
          <cell r="D248" t="str">
            <v>Prima De Servicios</v>
          </cell>
          <cell r="E248">
            <v>1649340</v>
          </cell>
          <cell r="F248">
            <v>1124550</v>
          </cell>
          <cell r="G248">
            <v>0</v>
          </cell>
          <cell r="H248">
            <v>2773890</v>
          </cell>
        </row>
        <row r="249">
          <cell r="A249">
            <v>520539</v>
          </cell>
          <cell r="B249" t="str">
            <v/>
          </cell>
          <cell r="C249" t="str">
            <v>4</v>
          </cell>
          <cell r="D249" t="str">
            <v>Vacaciones</v>
          </cell>
          <cell r="E249">
            <v>1154340</v>
          </cell>
          <cell r="F249">
            <v>787050</v>
          </cell>
          <cell r="G249">
            <v>150210</v>
          </cell>
          <cell r="H249">
            <v>1791180</v>
          </cell>
        </row>
        <row r="250">
          <cell r="A250">
            <v>520545</v>
          </cell>
          <cell r="B250" t="str">
            <v/>
          </cell>
          <cell r="C250" t="str">
            <v>4</v>
          </cell>
          <cell r="D250" t="str">
            <v>Auxilios</v>
          </cell>
          <cell r="E250">
            <v>5632001</v>
          </cell>
          <cell r="F250">
            <v>3840000</v>
          </cell>
          <cell r="G250">
            <v>0</v>
          </cell>
          <cell r="H250">
            <v>9472001</v>
          </cell>
        </row>
        <row r="251">
          <cell r="A251">
            <v>52054510</v>
          </cell>
          <cell r="B251" t="str">
            <v/>
          </cell>
          <cell r="C251" t="str">
            <v>5</v>
          </cell>
          <cell r="D251" t="str">
            <v>Auxilio Medios Transporte</v>
          </cell>
          <cell r="E251">
            <v>5280000</v>
          </cell>
          <cell r="F251">
            <v>3600000</v>
          </cell>
          <cell r="G251">
            <v>0</v>
          </cell>
          <cell r="H251">
            <v>8880000</v>
          </cell>
        </row>
        <row r="252">
          <cell r="A252">
            <v>52054515</v>
          </cell>
          <cell r="B252" t="str">
            <v/>
          </cell>
          <cell r="C252" t="str">
            <v>5</v>
          </cell>
          <cell r="D252" t="str">
            <v>Auxilios Celular</v>
          </cell>
          <cell r="E252">
            <v>352001</v>
          </cell>
          <cell r="F252">
            <v>240000</v>
          </cell>
          <cell r="G252">
            <v>0</v>
          </cell>
          <cell r="H252">
            <v>592001</v>
          </cell>
        </row>
        <row r="253">
          <cell r="A253">
            <v>520568</v>
          </cell>
          <cell r="B253" t="str">
            <v/>
          </cell>
          <cell r="C253" t="str">
            <v>4</v>
          </cell>
          <cell r="D253" t="str">
            <v>Aportes a ARP</v>
          </cell>
          <cell r="E253">
            <v>482328</v>
          </cell>
          <cell r="F253">
            <v>328860</v>
          </cell>
          <cell r="G253">
            <v>0</v>
          </cell>
          <cell r="H253">
            <v>811188</v>
          </cell>
        </row>
        <row r="254">
          <cell r="A254">
            <v>520569</v>
          </cell>
          <cell r="B254" t="str">
            <v/>
          </cell>
          <cell r="C254" t="str">
            <v>4</v>
          </cell>
          <cell r="D254" t="str">
            <v>Aportes a EPS</v>
          </cell>
          <cell r="E254">
            <v>1683000</v>
          </cell>
          <cell r="F254">
            <v>0</v>
          </cell>
          <cell r="G254">
            <v>0</v>
          </cell>
          <cell r="H254">
            <v>1683000</v>
          </cell>
        </row>
        <row r="255">
          <cell r="A255">
            <v>520570</v>
          </cell>
          <cell r="B255" t="str">
            <v/>
          </cell>
          <cell r="C255" t="str">
            <v>4</v>
          </cell>
          <cell r="D255" t="str">
            <v>Aportes a Fondo De Pensiones y/o Cesantías</v>
          </cell>
          <cell r="E255">
            <v>2376000</v>
          </cell>
          <cell r="F255">
            <v>1620000</v>
          </cell>
          <cell r="G255">
            <v>0</v>
          </cell>
          <cell r="H255">
            <v>3996000</v>
          </cell>
        </row>
        <row r="256">
          <cell r="A256">
            <v>520572</v>
          </cell>
          <cell r="B256" t="str">
            <v/>
          </cell>
          <cell r="C256" t="str">
            <v>4</v>
          </cell>
          <cell r="D256" t="str">
            <v>Aportes Cajas De Compensación Familiar</v>
          </cell>
          <cell r="E256">
            <v>792000</v>
          </cell>
          <cell r="F256">
            <v>540000</v>
          </cell>
          <cell r="G256">
            <v>0</v>
          </cell>
          <cell r="H256">
            <v>1332000</v>
          </cell>
        </row>
        <row r="257">
          <cell r="A257">
            <v>5215</v>
          </cell>
          <cell r="B257" t="str">
            <v/>
          </cell>
          <cell r="C257" t="str">
            <v>3</v>
          </cell>
          <cell r="D257" t="str">
            <v>Impuestos</v>
          </cell>
          <cell r="E257">
            <v>4057308</v>
          </cell>
          <cell r="F257">
            <v>5938182</v>
          </cell>
          <cell r="G257">
            <v>0</v>
          </cell>
          <cell r="H257">
            <v>9995490</v>
          </cell>
        </row>
        <row r="258">
          <cell r="A258">
            <v>521505</v>
          </cell>
          <cell r="B258" t="str">
            <v/>
          </cell>
          <cell r="C258" t="str">
            <v>4</v>
          </cell>
          <cell r="D258" t="str">
            <v>Industria y Comercio</v>
          </cell>
          <cell r="E258">
            <v>4053753</v>
          </cell>
          <cell r="F258">
            <v>5928664</v>
          </cell>
          <cell r="G258">
            <v>0</v>
          </cell>
          <cell r="H258">
            <v>9982417</v>
          </cell>
        </row>
        <row r="259">
          <cell r="A259">
            <v>521595</v>
          </cell>
          <cell r="B259" t="str">
            <v/>
          </cell>
          <cell r="C259" t="str">
            <v>4</v>
          </cell>
          <cell r="D259" t="str">
            <v>Otros</v>
          </cell>
          <cell r="E259">
            <v>3555</v>
          </cell>
          <cell r="F259">
            <v>9518</v>
          </cell>
          <cell r="G259">
            <v>0</v>
          </cell>
          <cell r="H259">
            <v>13073</v>
          </cell>
        </row>
        <row r="260">
          <cell r="A260">
            <v>52159530</v>
          </cell>
          <cell r="B260" t="str">
            <v/>
          </cell>
          <cell r="C260" t="str">
            <v>5</v>
          </cell>
          <cell r="D260" t="str">
            <v>Impuesto al Consumo</v>
          </cell>
          <cell r="E260">
            <v>3555</v>
          </cell>
          <cell r="F260">
            <v>9518</v>
          </cell>
          <cell r="G260">
            <v>0</v>
          </cell>
          <cell r="H260">
            <v>13073</v>
          </cell>
        </row>
        <row r="261">
          <cell r="A261">
            <v>5235</v>
          </cell>
          <cell r="B261" t="str">
            <v/>
          </cell>
          <cell r="C261" t="str">
            <v>3</v>
          </cell>
          <cell r="D261" t="str">
            <v>Servicios</v>
          </cell>
          <cell r="E261">
            <v>2766000</v>
          </cell>
          <cell r="F261">
            <v>39007601</v>
          </cell>
          <cell r="G261">
            <v>0</v>
          </cell>
          <cell r="H261">
            <v>41773601</v>
          </cell>
        </row>
        <row r="262">
          <cell r="A262">
            <v>523515</v>
          </cell>
          <cell r="B262" t="str">
            <v/>
          </cell>
          <cell r="C262" t="str">
            <v>4</v>
          </cell>
          <cell r="D262" t="str">
            <v>Asistencia Técnica</v>
          </cell>
          <cell r="E262">
            <v>0</v>
          </cell>
          <cell r="F262">
            <v>17710000</v>
          </cell>
          <cell r="G262">
            <v>0</v>
          </cell>
          <cell r="H262">
            <v>17710000</v>
          </cell>
        </row>
        <row r="263">
          <cell r="A263">
            <v>523535</v>
          </cell>
          <cell r="B263" t="str">
            <v/>
          </cell>
          <cell r="C263" t="str">
            <v>4</v>
          </cell>
          <cell r="D263" t="str">
            <v>Teléfono</v>
          </cell>
          <cell r="E263">
            <v>0</v>
          </cell>
          <cell r="F263">
            <v>20000</v>
          </cell>
          <cell r="G263">
            <v>0</v>
          </cell>
          <cell r="H263">
            <v>20000</v>
          </cell>
        </row>
        <row r="264">
          <cell r="A264">
            <v>52353510</v>
          </cell>
          <cell r="B264" t="str">
            <v/>
          </cell>
          <cell r="C264" t="str">
            <v>5</v>
          </cell>
          <cell r="D264" t="str">
            <v>Celular</v>
          </cell>
          <cell r="E264">
            <v>0</v>
          </cell>
          <cell r="F264">
            <v>20000</v>
          </cell>
          <cell r="G264">
            <v>0</v>
          </cell>
          <cell r="H264">
            <v>20000</v>
          </cell>
        </row>
        <row r="265">
          <cell r="A265">
            <v>523540</v>
          </cell>
          <cell r="B265" t="str">
            <v/>
          </cell>
          <cell r="C265" t="str">
            <v>4</v>
          </cell>
          <cell r="D265" t="str">
            <v>Correo, Portes y Telegramas</v>
          </cell>
          <cell r="E265">
            <v>0</v>
          </cell>
          <cell r="F265">
            <v>23100</v>
          </cell>
          <cell r="G265">
            <v>0</v>
          </cell>
          <cell r="H265">
            <v>23100</v>
          </cell>
        </row>
        <row r="266">
          <cell r="A266">
            <v>523550</v>
          </cell>
          <cell r="B266" t="str">
            <v/>
          </cell>
          <cell r="C266" t="str">
            <v>4</v>
          </cell>
          <cell r="D266" t="str">
            <v>Transporte, Fletes y Acarreos</v>
          </cell>
          <cell r="E266">
            <v>0</v>
          </cell>
          <cell r="F266">
            <v>5997998</v>
          </cell>
          <cell r="G266">
            <v>0</v>
          </cell>
          <cell r="H266">
            <v>5997998</v>
          </cell>
        </row>
        <row r="267">
          <cell r="A267">
            <v>523560</v>
          </cell>
          <cell r="B267" t="str">
            <v/>
          </cell>
          <cell r="C267" t="str">
            <v>4</v>
          </cell>
          <cell r="D267" t="str">
            <v>Publicidad, propagando y promocion</v>
          </cell>
          <cell r="E267">
            <v>2755000</v>
          </cell>
          <cell r="F267">
            <v>10035973</v>
          </cell>
          <cell r="G267">
            <v>0</v>
          </cell>
          <cell r="H267">
            <v>12790973</v>
          </cell>
        </row>
        <row r="268">
          <cell r="A268">
            <v>523595</v>
          </cell>
          <cell r="B268" t="str">
            <v/>
          </cell>
          <cell r="C268" t="str">
            <v>4</v>
          </cell>
          <cell r="D268" t="str">
            <v>Otros</v>
          </cell>
          <cell r="E268">
            <v>11000</v>
          </cell>
          <cell r="F268">
            <v>5220530</v>
          </cell>
          <cell r="G268">
            <v>0</v>
          </cell>
          <cell r="H268">
            <v>5231530</v>
          </cell>
        </row>
        <row r="269">
          <cell r="A269">
            <v>52359510</v>
          </cell>
          <cell r="B269" t="str">
            <v/>
          </cell>
          <cell r="C269" t="str">
            <v>5</v>
          </cell>
          <cell r="D269" t="str">
            <v>Servicios de Documentacion</v>
          </cell>
          <cell r="E269">
            <v>11000</v>
          </cell>
          <cell r="F269">
            <v>70730</v>
          </cell>
          <cell r="G269">
            <v>0</v>
          </cell>
          <cell r="H269">
            <v>81730</v>
          </cell>
        </row>
        <row r="270">
          <cell r="A270">
            <v>52359545</v>
          </cell>
          <cell r="B270" t="str">
            <v/>
          </cell>
          <cell r="C270" t="str">
            <v>5</v>
          </cell>
          <cell r="D270" t="str">
            <v>Almacenamiento de Mercancía</v>
          </cell>
          <cell r="E270">
            <v>0</v>
          </cell>
          <cell r="F270">
            <v>5149800</v>
          </cell>
          <cell r="G270">
            <v>0</v>
          </cell>
          <cell r="H270">
            <v>5149800</v>
          </cell>
        </row>
        <row r="271">
          <cell r="A271">
            <v>5255</v>
          </cell>
          <cell r="B271" t="str">
            <v/>
          </cell>
          <cell r="C271" t="str">
            <v>3</v>
          </cell>
          <cell r="D271" t="str">
            <v>Gastos De Viaje</v>
          </cell>
          <cell r="E271">
            <v>135000</v>
          </cell>
          <cell r="F271">
            <v>12519617</v>
          </cell>
          <cell r="G271">
            <v>0</v>
          </cell>
          <cell r="H271">
            <v>12654617</v>
          </cell>
        </row>
        <row r="272">
          <cell r="A272">
            <v>525505</v>
          </cell>
          <cell r="B272" t="str">
            <v/>
          </cell>
          <cell r="C272" t="str">
            <v>4</v>
          </cell>
          <cell r="D272" t="str">
            <v>Alojamiento y Manutención</v>
          </cell>
          <cell r="E272">
            <v>40000</v>
          </cell>
          <cell r="F272">
            <v>11350057</v>
          </cell>
          <cell r="G272">
            <v>0</v>
          </cell>
          <cell r="H272">
            <v>11390057</v>
          </cell>
        </row>
        <row r="273">
          <cell r="A273">
            <v>525515</v>
          </cell>
          <cell r="B273" t="str">
            <v/>
          </cell>
          <cell r="C273" t="str">
            <v>4</v>
          </cell>
          <cell r="D273" t="str">
            <v>Pasajes Aéreos</v>
          </cell>
          <cell r="E273">
            <v>0</v>
          </cell>
          <cell r="F273">
            <v>1169560</v>
          </cell>
          <cell r="G273">
            <v>0</v>
          </cell>
          <cell r="H273">
            <v>1169560</v>
          </cell>
        </row>
        <row r="274">
          <cell r="A274">
            <v>525520</v>
          </cell>
          <cell r="B274" t="str">
            <v/>
          </cell>
          <cell r="C274" t="str">
            <v>4</v>
          </cell>
          <cell r="D274" t="str">
            <v>Pasajes Terrestres</v>
          </cell>
          <cell r="E274">
            <v>95000</v>
          </cell>
          <cell r="F274">
            <v>0</v>
          </cell>
          <cell r="G274">
            <v>0</v>
          </cell>
          <cell r="H274">
            <v>95000</v>
          </cell>
        </row>
        <row r="275">
          <cell r="A275">
            <v>5295</v>
          </cell>
          <cell r="B275" t="str">
            <v/>
          </cell>
          <cell r="C275" t="str">
            <v>3</v>
          </cell>
          <cell r="D275" t="str">
            <v>Diversos</v>
          </cell>
          <cell r="E275">
            <v>3636435</v>
          </cell>
          <cell r="F275">
            <v>11772801</v>
          </cell>
          <cell r="G275">
            <v>0</v>
          </cell>
          <cell r="H275">
            <v>15409236</v>
          </cell>
        </row>
        <row r="276">
          <cell r="A276">
            <v>529520</v>
          </cell>
          <cell r="B276" t="str">
            <v/>
          </cell>
          <cell r="C276" t="str">
            <v>4</v>
          </cell>
          <cell r="D276" t="str">
            <v>Gastos De Representación y Relaciones Públicas</v>
          </cell>
          <cell r="E276">
            <v>327325</v>
          </cell>
          <cell r="F276">
            <v>404782</v>
          </cell>
          <cell r="G276">
            <v>0</v>
          </cell>
          <cell r="H276">
            <v>732107</v>
          </cell>
        </row>
        <row r="277">
          <cell r="A277">
            <v>529530</v>
          </cell>
          <cell r="B277" t="str">
            <v/>
          </cell>
          <cell r="C277" t="str">
            <v>4</v>
          </cell>
          <cell r="D277" t="str">
            <v>útiles, Papelería y Fotocopias</v>
          </cell>
          <cell r="E277">
            <v>14800</v>
          </cell>
          <cell r="F277">
            <v>0</v>
          </cell>
          <cell r="G277">
            <v>0</v>
          </cell>
          <cell r="H277">
            <v>14800</v>
          </cell>
        </row>
        <row r="278">
          <cell r="A278">
            <v>529535</v>
          </cell>
          <cell r="B278" t="str">
            <v/>
          </cell>
          <cell r="C278" t="str">
            <v>4</v>
          </cell>
          <cell r="D278" t="str">
            <v>Combustibles y Lubricantes</v>
          </cell>
          <cell r="E278">
            <v>1657440</v>
          </cell>
          <cell r="F278">
            <v>1723024</v>
          </cell>
          <cell r="G278">
            <v>0</v>
          </cell>
          <cell r="H278">
            <v>3380464</v>
          </cell>
        </row>
        <row r="279">
          <cell r="A279">
            <v>529545</v>
          </cell>
          <cell r="B279" t="str">
            <v/>
          </cell>
          <cell r="C279" t="str">
            <v>4</v>
          </cell>
          <cell r="D279" t="str">
            <v>Taxis y Buses</v>
          </cell>
          <cell r="E279">
            <v>52200</v>
          </cell>
          <cell r="F279">
            <v>100000</v>
          </cell>
          <cell r="G279">
            <v>0</v>
          </cell>
          <cell r="H279">
            <v>152200</v>
          </cell>
        </row>
        <row r="280">
          <cell r="A280">
            <v>529565</v>
          </cell>
          <cell r="B280" t="str">
            <v/>
          </cell>
          <cell r="C280" t="str">
            <v>4</v>
          </cell>
          <cell r="D280" t="str">
            <v>Parqueaderos</v>
          </cell>
          <cell r="E280">
            <v>19150</v>
          </cell>
          <cell r="F280">
            <v>32200</v>
          </cell>
          <cell r="G280">
            <v>0</v>
          </cell>
          <cell r="H280">
            <v>51350</v>
          </cell>
        </row>
        <row r="281">
          <cell r="A281">
            <v>529595</v>
          </cell>
          <cell r="B281" t="str">
            <v/>
          </cell>
          <cell r="C281" t="str">
            <v>4</v>
          </cell>
          <cell r="D281" t="str">
            <v>Otros</v>
          </cell>
          <cell r="E281">
            <v>1565520</v>
          </cell>
          <cell r="F281">
            <v>9512795</v>
          </cell>
          <cell r="G281">
            <v>0</v>
          </cell>
          <cell r="H281">
            <v>11078315</v>
          </cell>
        </row>
        <row r="282">
          <cell r="A282">
            <v>52959505</v>
          </cell>
          <cell r="B282" t="str">
            <v/>
          </cell>
          <cell r="C282" t="str">
            <v>5</v>
          </cell>
          <cell r="D282" t="str">
            <v>Atenciones a Clientes</v>
          </cell>
          <cell r="E282">
            <v>15000</v>
          </cell>
          <cell r="F282">
            <v>8987895</v>
          </cell>
          <cell r="G282">
            <v>0</v>
          </cell>
          <cell r="H282">
            <v>9002895</v>
          </cell>
        </row>
        <row r="283">
          <cell r="A283">
            <v>52959520</v>
          </cell>
          <cell r="B283" t="str">
            <v/>
          </cell>
          <cell r="C283" t="str">
            <v>5</v>
          </cell>
          <cell r="D283" t="str">
            <v>Peajes</v>
          </cell>
          <cell r="E283">
            <v>529600</v>
          </cell>
          <cell r="F283">
            <v>519900</v>
          </cell>
          <cell r="G283">
            <v>0</v>
          </cell>
          <cell r="H283">
            <v>1049500</v>
          </cell>
        </row>
        <row r="284">
          <cell r="A284">
            <v>52959595</v>
          </cell>
          <cell r="B284" t="str">
            <v/>
          </cell>
          <cell r="C284" t="str">
            <v>5</v>
          </cell>
          <cell r="D284" t="str">
            <v>Diversos</v>
          </cell>
          <cell r="E284">
            <v>1020920</v>
          </cell>
          <cell r="F284">
            <v>5000</v>
          </cell>
          <cell r="G284">
            <v>0</v>
          </cell>
          <cell r="H284">
            <v>1025920</v>
          </cell>
        </row>
        <row r="285">
          <cell r="A285">
            <v>53</v>
          </cell>
          <cell r="B285" t="str">
            <v/>
          </cell>
          <cell r="C285" t="str">
            <v>2</v>
          </cell>
          <cell r="D285" t="str">
            <v>No Operacionales</v>
          </cell>
          <cell r="E285">
            <v>35212150</v>
          </cell>
          <cell r="F285">
            <v>254938</v>
          </cell>
          <cell r="G285">
            <v>0</v>
          </cell>
          <cell r="H285">
            <v>35467088</v>
          </cell>
        </row>
        <row r="286">
          <cell r="A286">
            <v>5305</v>
          </cell>
          <cell r="B286" t="str">
            <v/>
          </cell>
          <cell r="C286" t="str">
            <v>3</v>
          </cell>
          <cell r="D286" t="str">
            <v>Financieros</v>
          </cell>
          <cell r="E286">
            <v>26113642</v>
          </cell>
          <cell r="F286">
            <v>229046</v>
          </cell>
          <cell r="G286">
            <v>0</v>
          </cell>
          <cell r="H286">
            <v>26342688</v>
          </cell>
        </row>
        <row r="287">
          <cell r="A287">
            <v>530505</v>
          </cell>
          <cell r="B287" t="str">
            <v/>
          </cell>
          <cell r="C287" t="str">
            <v>4</v>
          </cell>
          <cell r="D287" t="str">
            <v>Gastos Bancarios</v>
          </cell>
          <cell r="E287">
            <v>178051</v>
          </cell>
          <cell r="F287">
            <v>0</v>
          </cell>
          <cell r="G287">
            <v>0</v>
          </cell>
          <cell r="H287">
            <v>178051</v>
          </cell>
        </row>
        <row r="288">
          <cell r="A288">
            <v>530515</v>
          </cell>
          <cell r="B288" t="str">
            <v/>
          </cell>
          <cell r="C288" t="str">
            <v>4</v>
          </cell>
          <cell r="D288" t="str">
            <v>Comisiones</v>
          </cell>
          <cell r="E288">
            <v>385970</v>
          </cell>
          <cell r="F288">
            <v>43000</v>
          </cell>
          <cell r="G288">
            <v>0</v>
          </cell>
          <cell r="H288">
            <v>428970</v>
          </cell>
        </row>
        <row r="289">
          <cell r="A289">
            <v>530520</v>
          </cell>
          <cell r="B289" t="str">
            <v/>
          </cell>
          <cell r="C289" t="str">
            <v>4</v>
          </cell>
          <cell r="D289" t="str">
            <v>Intereses</v>
          </cell>
          <cell r="E289">
            <v>461</v>
          </cell>
          <cell r="F289">
            <v>0</v>
          </cell>
          <cell r="G289">
            <v>0</v>
          </cell>
          <cell r="H289">
            <v>461</v>
          </cell>
        </row>
        <row r="290">
          <cell r="A290">
            <v>530525</v>
          </cell>
          <cell r="B290" t="str">
            <v/>
          </cell>
          <cell r="C290" t="str">
            <v>4</v>
          </cell>
          <cell r="D290" t="str">
            <v>Diferencia En Cambio</v>
          </cell>
          <cell r="E290">
            <v>25549160</v>
          </cell>
          <cell r="F290">
            <v>186046</v>
          </cell>
          <cell r="G290">
            <v>0</v>
          </cell>
          <cell r="H290">
            <v>25735206</v>
          </cell>
        </row>
        <row r="291">
          <cell r="A291">
            <v>53052505</v>
          </cell>
          <cell r="B291" t="str">
            <v/>
          </cell>
          <cell r="C291" t="str">
            <v>5</v>
          </cell>
          <cell r="D291" t="str">
            <v>Diferencia En Cambio causada</v>
          </cell>
          <cell r="E291">
            <v>25549160</v>
          </cell>
          <cell r="F291">
            <v>186046</v>
          </cell>
          <cell r="G291">
            <v>0</v>
          </cell>
          <cell r="H291">
            <v>25735206</v>
          </cell>
        </row>
        <row r="292">
          <cell r="A292">
            <v>5315</v>
          </cell>
          <cell r="B292" t="str">
            <v/>
          </cell>
          <cell r="C292" t="str">
            <v>3</v>
          </cell>
          <cell r="D292" t="str">
            <v>Gastos Extraordinarios</v>
          </cell>
          <cell r="E292">
            <v>63569</v>
          </cell>
          <cell r="F292">
            <v>25892</v>
          </cell>
          <cell r="G292">
            <v>0</v>
          </cell>
          <cell r="H292">
            <v>89461</v>
          </cell>
        </row>
        <row r="293">
          <cell r="A293">
            <v>531520</v>
          </cell>
          <cell r="B293" t="str">
            <v/>
          </cell>
          <cell r="C293" t="str">
            <v>4</v>
          </cell>
          <cell r="D293" t="str">
            <v>Impuestos Asumidos</v>
          </cell>
          <cell r="E293">
            <v>63569</v>
          </cell>
          <cell r="F293">
            <v>25892</v>
          </cell>
          <cell r="G293">
            <v>0</v>
          </cell>
          <cell r="H293">
            <v>89461</v>
          </cell>
        </row>
        <row r="294">
          <cell r="A294">
            <v>5395</v>
          </cell>
          <cell r="B294" t="str">
            <v/>
          </cell>
          <cell r="C294" t="str">
            <v>3</v>
          </cell>
          <cell r="D294" t="str">
            <v>Gastos Diversos</v>
          </cell>
          <cell r="E294">
            <v>9034939</v>
          </cell>
          <cell r="F294">
            <v>0</v>
          </cell>
          <cell r="G294">
            <v>0</v>
          </cell>
          <cell r="H294">
            <v>9034939</v>
          </cell>
        </row>
        <row r="295">
          <cell r="A295">
            <v>539505</v>
          </cell>
          <cell r="B295" t="str">
            <v/>
          </cell>
          <cell r="C295" t="str">
            <v>4</v>
          </cell>
          <cell r="D295" t="str">
            <v>Intereses de mora</v>
          </cell>
          <cell r="E295">
            <v>132000</v>
          </cell>
          <cell r="F295">
            <v>0</v>
          </cell>
          <cell r="G295">
            <v>0</v>
          </cell>
          <cell r="H295">
            <v>132000</v>
          </cell>
        </row>
        <row r="296">
          <cell r="A296">
            <v>539520</v>
          </cell>
          <cell r="B296" t="str">
            <v/>
          </cell>
          <cell r="C296" t="str">
            <v>4</v>
          </cell>
          <cell r="D296" t="str">
            <v>Multas, sanciones y litigios</v>
          </cell>
          <cell r="E296">
            <v>268000</v>
          </cell>
          <cell r="F296">
            <v>0</v>
          </cell>
          <cell r="G296">
            <v>0</v>
          </cell>
          <cell r="H296">
            <v>268000</v>
          </cell>
        </row>
        <row r="297">
          <cell r="A297">
            <v>539525</v>
          </cell>
          <cell r="B297" t="str">
            <v/>
          </cell>
          <cell r="C297" t="str">
            <v>4</v>
          </cell>
          <cell r="D297" t="str">
            <v>Licencias</v>
          </cell>
          <cell r="E297">
            <v>3400000</v>
          </cell>
          <cell r="F297">
            <v>0</v>
          </cell>
          <cell r="G297">
            <v>0</v>
          </cell>
          <cell r="H297">
            <v>3400000</v>
          </cell>
        </row>
        <row r="298">
          <cell r="A298">
            <v>539595</v>
          </cell>
          <cell r="B298" t="str">
            <v/>
          </cell>
          <cell r="C298" t="str">
            <v>4</v>
          </cell>
          <cell r="D298" t="str">
            <v>Otros</v>
          </cell>
          <cell r="E298">
            <v>5234939</v>
          </cell>
          <cell r="F298">
            <v>0</v>
          </cell>
          <cell r="G298">
            <v>0</v>
          </cell>
          <cell r="H298">
            <v>5234939</v>
          </cell>
        </row>
        <row r="299">
          <cell r="A299">
            <v>54</v>
          </cell>
          <cell r="B299" t="str">
            <v/>
          </cell>
          <cell r="C299" t="str">
            <v>2</v>
          </cell>
          <cell r="D299" t="str">
            <v>Impuesto De Renta y Complementarios</v>
          </cell>
          <cell r="E299">
            <v>25887000</v>
          </cell>
          <cell r="F299">
            <v>2428000</v>
          </cell>
          <cell r="G299">
            <v>8077000</v>
          </cell>
          <cell r="H299">
            <v>20238000</v>
          </cell>
        </row>
        <row r="300">
          <cell r="A300">
            <v>5405</v>
          </cell>
          <cell r="B300" t="str">
            <v/>
          </cell>
          <cell r="C300" t="str">
            <v>3</v>
          </cell>
          <cell r="D300" t="str">
            <v>Impuesto De Renta y Complementarios</v>
          </cell>
          <cell r="E300">
            <v>25887000</v>
          </cell>
          <cell r="F300">
            <v>2428000</v>
          </cell>
          <cell r="G300">
            <v>8077000</v>
          </cell>
          <cell r="H300">
            <v>20238000</v>
          </cell>
        </row>
        <row r="301">
          <cell r="A301">
            <v>540505</v>
          </cell>
          <cell r="B301" t="str">
            <v/>
          </cell>
          <cell r="C301" t="str">
            <v>4</v>
          </cell>
          <cell r="D301" t="str">
            <v>Impuesto De Renta y Complementarios</v>
          </cell>
          <cell r="E301">
            <v>12453000</v>
          </cell>
          <cell r="F301">
            <v>2428000</v>
          </cell>
          <cell r="G301">
            <v>0</v>
          </cell>
          <cell r="H301">
            <v>14881000</v>
          </cell>
        </row>
        <row r="302">
          <cell r="A302">
            <v>540510</v>
          </cell>
          <cell r="B302" t="str">
            <v/>
          </cell>
          <cell r="C302" t="str">
            <v>4</v>
          </cell>
          <cell r="D302" t="str">
            <v>Impuesto CREE</v>
          </cell>
          <cell r="E302">
            <v>13434000</v>
          </cell>
          <cell r="F302">
            <v>0</v>
          </cell>
          <cell r="G302">
            <v>8077000</v>
          </cell>
          <cell r="H302">
            <v>5357000</v>
          </cell>
        </row>
        <row r="303">
          <cell r="A303">
            <v>59</v>
          </cell>
          <cell r="B303" t="str">
            <v/>
          </cell>
          <cell r="C303" t="str">
            <v>2</v>
          </cell>
          <cell r="D303" t="str">
            <v>Ganancias y Pérdidas</v>
          </cell>
          <cell r="E303">
            <v>0</v>
          </cell>
          <cell r="F303">
            <v>1904875</v>
          </cell>
          <cell r="G303">
            <v>0</v>
          </cell>
          <cell r="H303">
            <v>1904875</v>
          </cell>
        </row>
        <row r="304">
          <cell r="A304">
            <v>5905</v>
          </cell>
          <cell r="B304" t="str">
            <v/>
          </cell>
          <cell r="C304" t="str">
            <v>3</v>
          </cell>
          <cell r="D304" t="str">
            <v>Ganancias y Pérdidas</v>
          </cell>
          <cell r="E304">
            <v>0</v>
          </cell>
          <cell r="F304">
            <v>1904875</v>
          </cell>
          <cell r="G304">
            <v>0</v>
          </cell>
          <cell r="H304">
            <v>1904875</v>
          </cell>
        </row>
        <row r="305">
          <cell r="A305">
            <v>590505</v>
          </cell>
          <cell r="B305" t="str">
            <v/>
          </cell>
          <cell r="C305" t="str">
            <v>4</v>
          </cell>
          <cell r="D305" t="str">
            <v>Ganancias y Pérdidas</v>
          </cell>
          <cell r="E305">
            <v>0</v>
          </cell>
          <cell r="F305">
            <v>1904875</v>
          </cell>
          <cell r="G305">
            <v>0</v>
          </cell>
          <cell r="H305">
            <v>1904875</v>
          </cell>
        </row>
        <row r="306">
          <cell r="A306">
            <v>6</v>
          </cell>
          <cell r="B306" t="str">
            <v/>
          </cell>
          <cell r="C306" t="str">
            <v>1</v>
          </cell>
          <cell r="D306" t="str">
            <v>Costo de Ventas</v>
          </cell>
          <cell r="E306">
            <v>248996722</v>
          </cell>
          <cell r="F306">
            <v>365948255</v>
          </cell>
          <cell r="G306">
            <v>0</v>
          </cell>
          <cell r="H306">
            <v>614944977</v>
          </cell>
        </row>
        <row r="307">
          <cell r="A307">
            <v>61</v>
          </cell>
          <cell r="B307" t="str">
            <v/>
          </cell>
          <cell r="C307" t="str">
            <v>2</v>
          </cell>
          <cell r="D307" t="str">
            <v>Costo de Ventas</v>
          </cell>
          <cell r="E307">
            <v>248996722</v>
          </cell>
          <cell r="F307">
            <v>365948255</v>
          </cell>
          <cell r="G307">
            <v>0</v>
          </cell>
          <cell r="H307">
            <v>614944977</v>
          </cell>
        </row>
        <row r="308">
          <cell r="A308">
            <v>6135</v>
          </cell>
          <cell r="B308" t="str">
            <v/>
          </cell>
          <cell r="C308" t="str">
            <v>3</v>
          </cell>
          <cell r="D308" t="str">
            <v>Comercio al por Mayor y al por Menor</v>
          </cell>
          <cell r="E308">
            <v>248996722</v>
          </cell>
          <cell r="F308">
            <v>365948255</v>
          </cell>
          <cell r="G308">
            <v>0</v>
          </cell>
          <cell r="H308">
            <v>614944977</v>
          </cell>
        </row>
        <row r="309">
          <cell r="A309">
            <v>613514</v>
          </cell>
          <cell r="B309" t="str">
            <v/>
          </cell>
          <cell r="C309" t="str">
            <v>4</v>
          </cell>
          <cell r="D309" t="str">
            <v>Venta de Insumos agroquimicos</v>
          </cell>
          <cell r="E309">
            <v>248996722</v>
          </cell>
          <cell r="F309">
            <v>365948255</v>
          </cell>
          <cell r="G309">
            <v>0</v>
          </cell>
          <cell r="H309">
            <v>614944977</v>
          </cell>
        </row>
        <row r="310">
          <cell r="A310">
            <v>61351405</v>
          </cell>
          <cell r="B310" t="str">
            <v/>
          </cell>
          <cell r="C310" t="str">
            <v>5</v>
          </cell>
          <cell r="D310" t="str">
            <v>Costo de Mercancia Vendida (1435)</v>
          </cell>
          <cell r="E310">
            <v>248996722</v>
          </cell>
          <cell r="F310">
            <v>365948255</v>
          </cell>
          <cell r="G310">
            <v>0</v>
          </cell>
          <cell r="H310">
            <v>614944977</v>
          </cell>
        </row>
        <row r="311">
          <cell r="A311" t="str">
            <v/>
          </cell>
          <cell r="B311" t="str">
            <v/>
          </cell>
          <cell r="C311" t="str">
            <v/>
          </cell>
          <cell r="D311" t="str">
            <v xml:space="preserve">   Total débitos:</v>
          </cell>
          <cell r="E311">
            <v>2741037795</v>
          </cell>
          <cell r="F311">
            <v>2463833850</v>
          </cell>
          <cell r="G311">
            <v>0</v>
          </cell>
          <cell r="H311">
            <v>2449228649</v>
          </cell>
        </row>
        <row r="312">
          <cell r="A312" t="str">
            <v/>
          </cell>
          <cell r="B312" t="str">
            <v/>
          </cell>
          <cell r="C312" t="str">
            <v/>
          </cell>
          <cell r="D312" t="str">
            <v xml:space="preserve">    Total créditos:</v>
          </cell>
          <cell r="E312">
            <v>2741037795</v>
          </cell>
          <cell r="F312">
            <v>0</v>
          </cell>
          <cell r="G312">
            <v>2463833850</v>
          </cell>
          <cell r="H312">
            <v>2449228649</v>
          </cell>
        </row>
      </sheetData>
      <sheetData sheetId="8">
        <row r="1">
          <cell r="A1" t="str">
            <v>cuenta</v>
          </cell>
          <cell r="B1" t="str">
            <v>nit_cc</v>
          </cell>
          <cell r="C1" t="str">
            <v>nivel</v>
          </cell>
          <cell r="D1" t="str">
            <v>descripcion</v>
          </cell>
          <cell r="E1" t="str">
            <v>saldo_ant</v>
          </cell>
          <cell r="F1" t="str">
            <v>debitos</v>
          </cell>
          <cell r="G1" t="str">
            <v>creditos</v>
          </cell>
          <cell r="H1" t="str">
            <v>saldo_actual</v>
          </cell>
        </row>
        <row r="2">
          <cell r="A2" t="str">
            <v/>
          </cell>
          <cell r="B2" t="str">
            <v/>
          </cell>
          <cell r="C2" t="str">
            <v/>
          </cell>
          <cell r="D2" t="str">
            <v>SHARDA COLOMBIA S. A.</v>
          </cell>
          <cell r="E2">
            <v>0</v>
          </cell>
          <cell r="F2">
            <v>0</v>
          </cell>
          <cell r="G2">
            <v>0</v>
          </cell>
          <cell r="H2">
            <v>0</v>
          </cell>
        </row>
        <row r="3">
          <cell r="A3" t="str">
            <v/>
          </cell>
          <cell r="B3" t="str">
            <v/>
          </cell>
          <cell r="C3" t="str">
            <v/>
          </cell>
          <cell r="D3" t="str">
            <v>Libro Mayor y Balances</v>
          </cell>
          <cell r="E3">
            <v>0</v>
          </cell>
          <cell r="F3">
            <v>0</v>
          </cell>
          <cell r="G3">
            <v>0</v>
          </cell>
          <cell r="H3">
            <v>0</v>
          </cell>
        </row>
        <row r="4">
          <cell r="A4" t="str">
            <v/>
          </cell>
          <cell r="B4" t="str">
            <v/>
          </cell>
          <cell r="C4" t="str">
            <v/>
          </cell>
          <cell r="D4" t="str">
            <v>Periodo: 12 - 2012</v>
          </cell>
          <cell r="E4">
            <v>0</v>
          </cell>
          <cell r="F4">
            <v>0</v>
          </cell>
          <cell r="G4">
            <v>0</v>
          </cell>
          <cell r="H4">
            <v>0</v>
          </cell>
        </row>
        <row r="5">
          <cell r="A5">
            <v>1</v>
          </cell>
          <cell r="B5" t="str">
            <v/>
          </cell>
          <cell r="C5" t="str">
            <v>1</v>
          </cell>
          <cell r="D5" t="str">
            <v>Activo</v>
          </cell>
          <cell r="E5">
            <v>5265572</v>
          </cell>
          <cell r="F5">
            <v>64470928</v>
          </cell>
          <cell r="G5">
            <v>53678612</v>
          </cell>
          <cell r="H5">
            <v>16057888</v>
          </cell>
        </row>
        <row r="6">
          <cell r="A6">
            <v>11</v>
          </cell>
          <cell r="B6" t="str">
            <v/>
          </cell>
          <cell r="C6" t="str">
            <v>2</v>
          </cell>
          <cell r="D6" t="str">
            <v>Disponible</v>
          </cell>
          <cell r="E6">
            <v>1646572</v>
          </cell>
          <cell r="F6">
            <v>30922786</v>
          </cell>
          <cell r="G6">
            <v>31516403</v>
          </cell>
          <cell r="H6">
            <v>1052955</v>
          </cell>
        </row>
        <row r="7">
          <cell r="A7">
            <v>1105</v>
          </cell>
          <cell r="B7" t="str">
            <v/>
          </cell>
          <cell r="C7" t="str">
            <v>3</v>
          </cell>
          <cell r="D7" t="str">
            <v>Caja</v>
          </cell>
          <cell r="E7">
            <v>0</v>
          </cell>
          <cell r="F7">
            <v>15200000</v>
          </cell>
          <cell r="G7">
            <v>14215112</v>
          </cell>
          <cell r="H7">
            <v>984888</v>
          </cell>
        </row>
        <row r="8">
          <cell r="A8">
            <v>110505</v>
          </cell>
          <cell r="B8" t="str">
            <v/>
          </cell>
          <cell r="C8" t="str">
            <v>4</v>
          </cell>
          <cell r="D8" t="str">
            <v>Caja General</v>
          </cell>
          <cell r="E8">
            <v>0</v>
          </cell>
          <cell r="F8">
            <v>15200000</v>
          </cell>
          <cell r="G8">
            <v>14215112</v>
          </cell>
          <cell r="H8">
            <v>984888</v>
          </cell>
        </row>
        <row r="9">
          <cell r="A9">
            <v>1110</v>
          </cell>
          <cell r="B9" t="str">
            <v/>
          </cell>
          <cell r="C9" t="str">
            <v>3</v>
          </cell>
          <cell r="D9" t="str">
            <v>Bancos</v>
          </cell>
          <cell r="E9">
            <v>1646572</v>
          </cell>
          <cell r="F9">
            <v>15722786</v>
          </cell>
          <cell r="G9">
            <v>17301291</v>
          </cell>
          <cell r="H9">
            <v>68067</v>
          </cell>
        </row>
        <row r="10">
          <cell r="A10">
            <v>111005</v>
          </cell>
          <cell r="B10" t="str">
            <v/>
          </cell>
          <cell r="C10" t="str">
            <v>4</v>
          </cell>
          <cell r="D10" t="str">
            <v>Moneda Nacional</v>
          </cell>
          <cell r="E10">
            <v>1646572</v>
          </cell>
          <cell r="F10">
            <v>15722786</v>
          </cell>
          <cell r="G10">
            <v>17301291</v>
          </cell>
          <cell r="H10">
            <v>68067</v>
          </cell>
        </row>
        <row r="11">
          <cell r="A11">
            <v>11100505</v>
          </cell>
          <cell r="B11" t="str">
            <v/>
          </cell>
          <cell r="C11" t="str">
            <v>5</v>
          </cell>
          <cell r="D11" t="str">
            <v>Banco Colptaria</v>
          </cell>
          <cell r="E11">
            <v>1646572</v>
          </cell>
          <cell r="F11">
            <v>15722786</v>
          </cell>
          <cell r="G11">
            <v>17301291</v>
          </cell>
          <cell r="H11">
            <v>68067</v>
          </cell>
        </row>
        <row r="12">
          <cell r="A12">
            <v>13</v>
          </cell>
          <cell r="B12" t="str">
            <v/>
          </cell>
          <cell r="C12" t="str">
            <v>2</v>
          </cell>
          <cell r="D12" t="str">
            <v>Deudores</v>
          </cell>
          <cell r="E12">
            <v>219000</v>
          </cell>
          <cell r="F12">
            <v>33548142</v>
          </cell>
          <cell r="G12">
            <v>22162209</v>
          </cell>
          <cell r="H12">
            <v>11604933</v>
          </cell>
        </row>
        <row r="13">
          <cell r="A13">
            <v>1305</v>
          </cell>
          <cell r="B13" t="str">
            <v/>
          </cell>
          <cell r="C13" t="str">
            <v>3</v>
          </cell>
          <cell r="D13" t="str">
            <v>Clientes</v>
          </cell>
          <cell r="E13">
            <v>0</v>
          </cell>
          <cell r="F13">
            <v>33548142</v>
          </cell>
          <cell r="G13">
            <v>21943209</v>
          </cell>
          <cell r="H13">
            <v>11604933</v>
          </cell>
        </row>
        <row r="14">
          <cell r="A14">
            <v>130510</v>
          </cell>
          <cell r="B14" t="str">
            <v/>
          </cell>
          <cell r="C14" t="str">
            <v>4</v>
          </cell>
          <cell r="D14" t="str">
            <v>Del Exterior</v>
          </cell>
          <cell r="E14">
            <v>0</v>
          </cell>
          <cell r="F14">
            <v>33548142</v>
          </cell>
          <cell r="G14">
            <v>21943209</v>
          </cell>
          <cell r="H14">
            <v>11604933</v>
          </cell>
        </row>
        <row r="15">
          <cell r="A15">
            <v>130510</v>
          </cell>
          <cell r="B15" t="str">
            <v>444444001</v>
          </cell>
          <cell r="C15" t="str">
            <v>9</v>
          </cell>
          <cell r="D15" t="str">
            <v>SHARDA INTERNATIONAL DMCC</v>
          </cell>
          <cell r="E15">
            <v>0</v>
          </cell>
          <cell r="F15">
            <v>33548142</v>
          </cell>
          <cell r="G15">
            <v>21943209</v>
          </cell>
          <cell r="H15">
            <v>11604933</v>
          </cell>
        </row>
        <row r="16">
          <cell r="A16">
            <v>1355</v>
          </cell>
          <cell r="B16" t="str">
            <v/>
          </cell>
          <cell r="C16" t="str">
            <v>3</v>
          </cell>
          <cell r="D16" t="str">
            <v>Anticipo De Imptos y Contrib. o Saldos a Favor</v>
          </cell>
          <cell r="E16">
            <v>219000</v>
          </cell>
          <cell r="F16">
            <v>0</v>
          </cell>
          <cell r="G16">
            <v>219000</v>
          </cell>
          <cell r="H16">
            <v>0</v>
          </cell>
        </row>
        <row r="17">
          <cell r="A17">
            <v>135505</v>
          </cell>
          <cell r="B17" t="str">
            <v/>
          </cell>
          <cell r="C17" t="str">
            <v>4</v>
          </cell>
          <cell r="D17" t="str">
            <v>Anticipo De Impuestos De Renta y Complementarios</v>
          </cell>
          <cell r="E17">
            <v>89000</v>
          </cell>
          <cell r="F17">
            <v>0</v>
          </cell>
          <cell r="G17">
            <v>89000</v>
          </cell>
          <cell r="H17">
            <v>0</v>
          </cell>
        </row>
        <row r="18">
          <cell r="A18">
            <v>13550505</v>
          </cell>
          <cell r="B18" t="str">
            <v/>
          </cell>
          <cell r="C18" t="str">
            <v>5</v>
          </cell>
          <cell r="D18" t="str">
            <v>Anticipo Impuesto de Renta</v>
          </cell>
          <cell r="E18">
            <v>89000</v>
          </cell>
          <cell r="F18">
            <v>0</v>
          </cell>
          <cell r="G18">
            <v>89000</v>
          </cell>
          <cell r="H18">
            <v>0</v>
          </cell>
        </row>
        <row r="19">
          <cell r="A19">
            <v>135520</v>
          </cell>
          <cell r="B19" t="str">
            <v/>
          </cell>
          <cell r="C19" t="str">
            <v>4</v>
          </cell>
          <cell r="D19" t="str">
            <v>Sobrantes En Liquidación Privada De Impuestos</v>
          </cell>
          <cell r="E19">
            <v>130000</v>
          </cell>
          <cell r="F19">
            <v>0</v>
          </cell>
          <cell r="G19">
            <v>130000</v>
          </cell>
          <cell r="H19">
            <v>0</v>
          </cell>
        </row>
        <row r="20">
          <cell r="A20">
            <v>13552005</v>
          </cell>
          <cell r="B20" t="str">
            <v/>
          </cell>
          <cell r="C20" t="str">
            <v>5</v>
          </cell>
          <cell r="D20" t="str">
            <v>Sobrantes en Impuesto Renta</v>
          </cell>
          <cell r="E20">
            <v>130000</v>
          </cell>
          <cell r="F20">
            <v>0</v>
          </cell>
          <cell r="G20">
            <v>130000</v>
          </cell>
          <cell r="H20">
            <v>0</v>
          </cell>
        </row>
        <row r="21">
          <cell r="A21">
            <v>16</v>
          </cell>
          <cell r="B21" t="str">
            <v/>
          </cell>
          <cell r="C21" t="str">
            <v>2</v>
          </cell>
          <cell r="D21" t="str">
            <v>Intangibles</v>
          </cell>
          <cell r="E21">
            <v>3400000</v>
          </cell>
          <cell r="F21">
            <v>0</v>
          </cell>
          <cell r="G21">
            <v>0</v>
          </cell>
          <cell r="H21">
            <v>3400000</v>
          </cell>
        </row>
        <row r="22">
          <cell r="A22">
            <v>1635</v>
          </cell>
          <cell r="B22" t="str">
            <v/>
          </cell>
          <cell r="C22" t="str">
            <v>3</v>
          </cell>
          <cell r="D22" t="str">
            <v>Licencias</v>
          </cell>
          <cell r="E22">
            <v>3400000</v>
          </cell>
          <cell r="F22">
            <v>0</v>
          </cell>
          <cell r="G22">
            <v>0</v>
          </cell>
          <cell r="H22">
            <v>3400000</v>
          </cell>
        </row>
        <row r="23">
          <cell r="A23">
            <v>163505</v>
          </cell>
          <cell r="B23" t="str">
            <v/>
          </cell>
          <cell r="C23" t="str">
            <v>4</v>
          </cell>
          <cell r="D23" t="str">
            <v>Fungicidas</v>
          </cell>
          <cell r="E23">
            <v>800000</v>
          </cell>
          <cell r="F23">
            <v>0</v>
          </cell>
          <cell r="G23">
            <v>0</v>
          </cell>
          <cell r="H23">
            <v>800000</v>
          </cell>
        </row>
        <row r="24">
          <cell r="A24">
            <v>163510</v>
          </cell>
          <cell r="B24" t="str">
            <v/>
          </cell>
          <cell r="C24" t="str">
            <v>4</v>
          </cell>
          <cell r="D24" t="str">
            <v>Incecticidas</v>
          </cell>
          <cell r="E24">
            <v>800000</v>
          </cell>
          <cell r="F24">
            <v>0</v>
          </cell>
          <cell r="G24">
            <v>0</v>
          </cell>
          <cell r="H24">
            <v>800000</v>
          </cell>
        </row>
        <row r="25">
          <cell r="A25">
            <v>163515</v>
          </cell>
          <cell r="B25" t="str">
            <v/>
          </cell>
          <cell r="C25" t="str">
            <v>4</v>
          </cell>
          <cell r="D25" t="str">
            <v>Herbicidas</v>
          </cell>
          <cell r="E25">
            <v>900000</v>
          </cell>
          <cell r="F25">
            <v>0</v>
          </cell>
          <cell r="G25">
            <v>0</v>
          </cell>
          <cell r="H25">
            <v>900000</v>
          </cell>
        </row>
        <row r="26">
          <cell r="A26">
            <v>163520</v>
          </cell>
          <cell r="B26" t="str">
            <v/>
          </cell>
          <cell r="C26" t="str">
            <v>4</v>
          </cell>
          <cell r="D26" t="str">
            <v>Otros</v>
          </cell>
          <cell r="E26">
            <v>900000</v>
          </cell>
          <cell r="F26">
            <v>0</v>
          </cell>
          <cell r="G26">
            <v>0</v>
          </cell>
          <cell r="H26">
            <v>900000</v>
          </cell>
        </row>
        <row r="27">
          <cell r="A27">
            <v>2</v>
          </cell>
          <cell r="B27" t="str">
            <v/>
          </cell>
          <cell r="C27" t="str">
            <v>1</v>
          </cell>
          <cell r="D27" t="str">
            <v>Pasivo</v>
          </cell>
          <cell r="E27">
            <v>19110191</v>
          </cell>
          <cell r="F27">
            <v>40344961</v>
          </cell>
          <cell r="G27">
            <v>24620820</v>
          </cell>
          <cell r="H27">
            <v>3386050</v>
          </cell>
        </row>
        <row r="28">
          <cell r="A28">
            <v>23</v>
          </cell>
          <cell r="B28" t="str">
            <v/>
          </cell>
          <cell r="C28" t="str">
            <v>2</v>
          </cell>
          <cell r="D28" t="str">
            <v>Cuentas por pagar</v>
          </cell>
          <cell r="E28">
            <v>19110191</v>
          </cell>
          <cell r="F28">
            <v>40125961</v>
          </cell>
          <cell r="G28">
            <v>23126736</v>
          </cell>
          <cell r="H28">
            <v>2110966</v>
          </cell>
        </row>
        <row r="29">
          <cell r="A29">
            <v>2335</v>
          </cell>
          <cell r="B29" t="str">
            <v/>
          </cell>
          <cell r="C29" t="str">
            <v>3</v>
          </cell>
          <cell r="D29" t="str">
            <v>Costos y Gastos Por Pagar</v>
          </cell>
          <cell r="E29">
            <v>3339714</v>
          </cell>
          <cell r="F29">
            <v>7148705</v>
          </cell>
          <cell r="G29">
            <v>4596491</v>
          </cell>
          <cell r="H29">
            <v>787500</v>
          </cell>
        </row>
        <row r="30">
          <cell r="A30">
            <v>233525</v>
          </cell>
          <cell r="B30" t="str">
            <v/>
          </cell>
          <cell r="C30" t="str">
            <v>4</v>
          </cell>
          <cell r="D30" t="str">
            <v>Honorarios</v>
          </cell>
          <cell r="E30">
            <v>1953238</v>
          </cell>
          <cell r="F30">
            <v>2929857</v>
          </cell>
          <cell r="G30">
            <v>1764119</v>
          </cell>
          <cell r="H30">
            <v>787500</v>
          </cell>
        </row>
        <row r="31">
          <cell r="A31">
            <v>233525</v>
          </cell>
          <cell r="B31" t="str">
            <v>52065257</v>
          </cell>
          <cell r="C31" t="str">
            <v>9</v>
          </cell>
          <cell r="D31" t="str">
            <v>VARGAS MONSALVE YOLIMA</v>
          </cell>
          <cell r="E31">
            <v>693238</v>
          </cell>
          <cell r="F31">
            <v>1039857</v>
          </cell>
          <cell r="G31">
            <v>346619</v>
          </cell>
          <cell r="H31">
            <v>0</v>
          </cell>
        </row>
        <row r="32">
          <cell r="A32">
            <v>233525</v>
          </cell>
          <cell r="B32" t="str">
            <v>900233925</v>
          </cell>
          <cell r="C32" t="str">
            <v>9</v>
          </cell>
          <cell r="D32" t="str">
            <v>ASCENCIO &amp; MEDINA ASESORES LTDA</v>
          </cell>
          <cell r="E32">
            <v>1260000</v>
          </cell>
          <cell r="F32">
            <v>1890000</v>
          </cell>
          <cell r="G32">
            <v>1417500</v>
          </cell>
          <cell r="H32">
            <v>787500</v>
          </cell>
        </row>
        <row r="33">
          <cell r="A33">
            <v>233595</v>
          </cell>
          <cell r="B33" t="str">
            <v/>
          </cell>
          <cell r="C33" t="str">
            <v>4</v>
          </cell>
          <cell r="D33" t="str">
            <v>Otros</v>
          </cell>
          <cell r="E33">
            <v>1386476</v>
          </cell>
          <cell r="F33">
            <v>4218848</v>
          </cell>
          <cell r="G33">
            <v>2832372</v>
          </cell>
          <cell r="H33">
            <v>0</v>
          </cell>
        </row>
        <row r="34">
          <cell r="A34">
            <v>233595</v>
          </cell>
          <cell r="B34" t="str">
            <v>19445353</v>
          </cell>
          <cell r="C34" t="str">
            <v>9</v>
          </cell>
          <cell r="D34" t="str">
            <v>CARREÑO RINCON JOSE ARNOLDO</v>
          </cell>
          <cell r="E34">
            <v>0</v>
          </cell>
          <cell r="F34">
            <v>2139134</v>
          </cell>
          <cell r="G34">
            <v>2139134</v>
          </cell>
          <cell r="H34">
            <v>0</v>
          </cell>
        </row>
        <row r="35">
          <cell r="A35">
            <v>233595</v>
          </cell>
          <cell r="B35" t="str">
            <v>52955964</v>
          </cell>
          <cell r="C35" t="str">
            <v>9</v>
          </cell>
          <cell r="D35" t="str">
            <v>BARRETO MENDEZ ANDREA DEL PILAR</v>
          </cell>
          <cell r="E35">
            <v>1386476</v>
          </cell>
          <cell r="F35">
            <v>2079714</v>
          </cell>
          <cell r="G35">
            <v>693238</v>
          </cell>
          <cell r="H35">
            <v>0</v>
          </cell>
        </row>
        <row r="36">
          <cell r="A36">
            <v>2355</v>
          </cell>
          <cell r="B36" t="str">
            <v/>
          </cell>
          <cell r="C36" t="str">
            <v>3</v>
          </cell>
          <cell r="D36" t="str">
            <v>Deudas con Accionistas o Socios</v>
          </cell>
          <cell r="E36">
            <v>9170030</v>
          </cell>
          <cell r="F36">
            <v>24892816</v>
          </cell>
          <cell r="G36">
            <v>15722786</v>
          </cell>
          <cell r="H36">
            <v>0</v>
          </cell>
        </row>
        <row r="37">
          <cell r="A37">
            <v>235505</v>
          </cell>
          <cell r="B37" t="str">
            <v/>
          </cell>
          <cell r="C37" t="str">
            <v>4</v>
          </cell>
          <cell r="D37" t="str">
            <v>Accionistas</v>
          </cell>
          <cell r="E37">
            <v>9170030</v>
          </cell>
          <cell r="F37">
            <v>24892816</v>
          </cell>
          <cell r="G37">
            <v>15722786</v>
          </cell>
          <cell r="H37">
            <v>0</v>
          </cell>
        </row>
        <row r="38">
          <cell r="A38">
            <v>23550505</v>
          </cell>
          <cell r="B38" t="str">
            <v/>
          </cell>
          <cell r="C38" t="str">
            <v>5</v>
          </cell>
          <cell r="D38" t="str">
            <v>SHARDA INTERNATIONAL DMCC</v>
          </cell>
          <cell r="E38">
            <v>9170030</v>
          </cell>
          <cell r="F38">
            <v>24892816</v>
          </cell>
          <cell r="G38">
            <v>15722786</v>
          </cell>
          <cell r="H38">
            <v>0</v>
          </cell>
        </row>
        <row r="39">
          <cell r="A39">
            <v>2355050505</v>
          </cell>
          <cell r="B39" t="str">
            <v/>
          </cell>
          <cell r="C39" t="str">
            <v>6</v>
          </cell>
          <cell r="D39" t="str">
            <v>Recursos Recibidos</v>
          </cell>
          <cell r="E39">
            <v>903981428</v>
          </cell>
          <cell r="F39">
            <v>2367150</v>
          </cell>
          <cell r="G39">
            <v>15722786</v>
          </cell>
          <cell r="H39">
            <v>917337064</v>
          </cell>
        </row>
        <row r="40">
          <cell r="A40">
            <v>2355050510</v>
          </cell>
          <cell r="B40" t="str">
            <v/>
          </cell>
          <cell r="C40" t="str">
            <v>6</v>
          </cell>
          <cell r="D40" t="str">
            <v>Pagos por cuenta de Sharda International DMMC</v>
          </cell>
          <cell r="E40">
            <v>-894811398</v>
          </cell>
          <cell r="F40">
            <v>22525666</v>
          </cell>
          <cell r="G40">
            <v>0</v>
          </cell>
          <cell r="H40">
            <v>-917337064</v>
          </cell>
        </row>
        <row r="41">
          <cell r="A41">
            <v>2365</v>
          </cell>
          <cell r="B41" t="str">
            <v/>
          </cell>
          <cell r="C41" t="str">
            <v>3</v>
          </cell>
          <cell r="D41" t="str">
            <v>Retención En La Fuente</v>
          </cell>
          <cell r="E41">
            <v>27490</v>
          </cell>
          <cell r="F41">
            <v>27490</v>
          </cell>
          <cell r="G41">
            <v>148500</v>
          </cell>
          <cell r="H41">
            <v>148500</v>
          </cell>
        </row>
        <row r="42">
          <cell r="A42">
            <v>236515</v>
          </cell>
          <cell r="B42" t="str">
            <v/>
          </cell>
          <cell r="C42" t="str">
            <v>4</v>
          </cell>
          <cell r="D42" t="str">
            <v>Honorarios</v>
          </cell>
          <cell r="E42">
            <v>27490</v>
          </cell>
          <cell r="F42">
            <v>27490</v>
          </cell>
          <cell r="G42">
            <v>148500</v>
          </cell>
          <cell r="H42">
            <v>148500</v>
          </cell>
        </row>
        <row r="43">
          <cell r="A43">
            <v>23651510</v>
          </cell>
          <cell r="B43" t="str">
            <v/>
          </cell>
          <cell r="C43" t="str">
            <v>5</v>
          </cell>
          <cell r="D43" t="str">
            <v>Retención Honorarios 10% - Recaudada</v>
          </cell>
          <cell r="E43">
            <v>175000</v>
          </cell>
          <cell r="F43">
            <v>0</v>
          </cell>
          <cell r="G43">
            <v>0</v>
          </cell>
          <cell r="H43">
            <v>175000</v>
          </cell>
        </row>
        <row r="44">
          <cell r="A44">
            <v>23651511</v>
          </cell>
          <cell r="B44" t="str">
            <v/>
          </cell>
          <cell r="C44" t="str">
            <v>5</v>
          </cell>
          <cell r="D44" t="str">
            <v>Retención Honorarios 11% - Recaudada</v>
          </cell>
          <cell r="E44">
            <v>1029490</v>
          </cell>
          <cell r="F44">
            <v>0</v>
          </cell>
          <cell r="G44">
            <v>148500</v>
          </cell>
          <cell r="H44">
            <v>1177990</v>
          </cell>
        </row>
        <row r="45">
          <cell r="A45">
            <v>23651595</v>
          </cell>
          <cell r="B45" t="str">
            <v/>
          </cell>
          <cell r="C45" t="str">
            <v>5</v>
          </cell>
          <cell r="D45" t="str">
            <v>Retención Honorarios - Pagos DIAN</v>
          </cell>
          <cell r="E45">
            <v>-1177000</v>
          </cell>
          <cell r="F45">
            <v>27490</v>
          </cell>
          <cell r="G45">
            <v>0</v>
          </cell>
          <cell r="H45">
            <v>-1204490</v>
          </cell>
        </row>
        <row r="46">
          <cell r="A46">
            <v>23652510</v>
          </cell>
          <cell r="B46" t="str">
            <v/>
          </cell>
          <cell r="C46" t="str">
            <v>5</v>
          </cell>
          <cell r="D46" t="str">
            <v>Retención Servicios 1% - Recaudada</v>
          </cell>
          <cell r="E46">
            <v>9250</v>
          </cell>
          <cell r="F46">
            <v>0</v>
          </cell>
          <cell r="G46">
            <v>0</v>
          </cell>
          <cell r="H46">
            <v>9250</v>
          </cell>
        </row>
        <row r="47">
          <cell r="A47">
            <v>23652540</v>
          </cell>
          <cell r="B47" t="str">
            <v/>
          </cell>
          <cell r="C47" t="str">
            <v>5</v>
          </cell>
          <cell r="D47" t="str">
            <v>Retención Servicios 4% - Recaudada</v>
          </cell>
          <cell r="E47">
            <v>136200</v>
          </cell>
          <cell r="F47">
            <v>0</v>
          </cell>
          <cell r="G47">
            <v>0</v>
          </cell>
          <cell r="H47">
            <v>136200</v>
          </cell>
        </row>
        <row r="48">
          <cell r="A48">
            <v>23652595</v>
          </cell>
          <cell r="B48" t="str">
            <v/>
          </cell>
          <cell r="C48" t="str">
            <v>5</v>
          </cell>
          <cell r="D48" t="str">
            <v>Retención Servicios - Pagos DIAN</v>
          </cell>
          <cell r="E48">
            <v>-145450</v>
          </cell>
          <cell r="F48">
            <v>0</v>
          </cell>
          <cell r="G48">
            <v>0</v>
          </cell>
          <cell r="H48">
            <v>-145450</v>
          </cell>
        </row>
        <row r="49">
          <cell r="A49">
            <v>23654035</v>
          </cell>
          <cell r="B49" t="str">
            <v/>
          </cell>
          <cell r="C49" t="str">
            <v>5</v>
          </cell>
          <cell r="D49" t="str">
            <v>Retención Compras 3.5% - Recaudada</v>
          </cell>
          <cell r="E49">
            <v>25253</v>
          </cell>
          <cell r="F49">
            <v>0</v>
          </cell>
          <cell r="G49">
            <v>0</v>
          </cell>
          <cell r="H49">
            <v>25253</v>
          </cell>
        </row>
        <row r="50">
          <cell r="A50">
            <v>23654095</v>
          </cell>
          <cell r="B50" t="str">
            <v/>
          </cell>
          <cell r="C50" t="str">
            <v>5</v>
          </cell>
          <cell r="D50" t="str">
            <v>Retención Compras - Pagos DIAN</v>
          </cell>
          <cell r="E50">
            <v>-25253</v>
          </cell>
          <cell r="F50">
            <v>0</v>
          </cell>
          <cell r="G50">
            <v>0</v>
          </cell>
          <cell r="H50">
            <v>-25253</v>
          </cell>
        </row>
        <row r="51">
          <cell r="A51">
            <v>2367</v>
          </cell>
          <cell r="B51" t="str">
            <v/>
          </cell>
          <cell r="C51" t="str">
            <v>3</v>
          </cell>
          <cell r="D51" t="str">
            <v>Impuesto a Las Ventas Retenido</v>
          </cell>
          <cell r="E51">
            <v>140000</v>
          </cell>
          <cell r="F51">
            <v>140000</v>
          </cell>
          <cell r="G51">
            <v>256800</v>
          </cell>
          <cell r="H51">
            <v>256800</v>
          </cell>
        </row>
        <row r="52">
          <cell r="A52">
            <v>236712</v>
          </cell>
          <cell r="B52" t="str">
            <v/>
          </cell>
          <cell r="C52" t="str">
            <v>4</v>
          </cell>
          <cell r="D52" t="str">
            <v>IVA Retenido 8% - Recaudado - R. Simplificado</v>
          </cell>
          <cell r="E52">
            <v>387320</v>
          </cell>
          <cell r="F52">
            <v>0</v>
          </cell>
          <cell r="G52">
            <v>256800</v>
          </cell>
          <cell r="H52">
            <v>644120</v>
          </cell>
        </row>
        <row r="53">
          <cell r="A53">
            <v>236795</v>
          </cell>
          <cell r="B53" t="str">
            <v/>
          </cell>
          <cell r="C53" t="str">
            <v>4</v>
          </cell>
          <cell r="D53" t="str">
            <v>IVA Retenido - Pagos DIAN</v>
          </cell>
          <cell r="E53">
            <v>-247320</v>
          </cell>
          <cell r="F53">
            <v>140000</v>
          </cell>
          <cell r="G53">
            <v>0</v>
          </cell>
          <cell r="H53">
            <v>-387320</v>
          </cell>
        </row>
        <row r="54">
          <cell r="A54">
            <v>2368</v>
          </cell>
          <cell r="B54" t="str">
            <v/>
          </cell>
          <cell r="C54" t="str">
            <v>3</v>
          </cell>
          <cell r="D54" t="str">
            <v>Impuesto De Industria y Comercio Retenido</v>
          </cell>
          <cell r="E54">
            <v>16905</v>
          </cell>
          <cell r="F54">
            <v>0</v>
          </cell>
          <cell r="G54">
            <v>31009</v>
          </cell>
          <cell r="H54">
            <v>47914</v>
          </cell>
        </row>
        <row r="55">
          <cell r="A55">
            <v>236809</v>
          </cell>
          <cell r="B55" t="str">
            <v/>
          </cell>
          <cell r="C55" t="str">
            <v>4</v>
          </cell>
          <cell r="D55" t="str">
            <v>ICA Retenido 0.966% - Recaudada</v>
          </cell>
          <cell r="E55">
            <v>70035</v>
          </cell>
          <cell r="F55">
            <v>0</v>
          </cell>
          <cell r="G55">
            <v>31009</v>
          </cell>
          <cell r="H55">
            <v>101044</v>
          </cell>
        </row>
        <row r="56">
          <cell r="A56">
            <v>236895</v>
          </cell>
          <cell r="B56" t="str">
            <v/>
          </cell>
          <cell r="C56" t="str">
            <v>4</v>
          </cell>
          <cell r="D56" t="str">
            <v>ICA Retenido - Pagos DIAN</v>
          </cell>
          <cell r="E56">
            <v>-53130</v>
          </cell>
          <cell r="F56">
            <v>0</v>
          </cell>
          <cell r="G56">
            <v>0</v>
          </cell>
          <cell r="H56">
            <v>-53130</v>
          </cell>
        </row>
        <row r="57">
          <cell r="A57">
            <v>2380</v>
          </cell>
          <cell r="B57" t="str">
            <v/>
          </cell>
          <cell r="C57" t="str">
            <v>3</v>
          </cell>
          <cell r="D57" t="str">
            <v>Acreedores Varios</v>
          </cell>
          <cell r="E57">
            <v>6416052</v>
          </cell>
          <cell r="F57">
            <v>7916950</v>
          </cell>
          <cell r="G57">
            <v>2371150</v>
          </cell>
          <cell r="H57">
            <v>870252</v>
          </cell>
        </row>
        <row r="58">
          <cell r="A58">
            <v>238095</v>
          </cell>
          <cell r="B58" t="str">
            <v/>
          </cell>
          <cell r="C58" t="str">
            <v>4</v>
          </cell>
          <cell r="D58" t="str">
            <v>Otros</v>
          </cell>
          <cell r="E58">
            <v>6416052</v>
          </cell>
          <cell r="F58">
            <v>7916950</v>
          </cell>
          <cell r="G58">
            <v>2371150</v>
          </cell>
          <cell r="H58">
            <v>870252</v>
          </cell>
        </row>
        <row r="59">
          <cell r="A59">
            <v>23809595</v>
          </cell>
          <cell r="B59" t="str">
            <v/>
          </cell>
          <cell r="C59" t="str">
            <v>5</v>
          </cell>
          <cell r="D59" t="str">
            <v>Acreedores Diversos</v>
          </cell>
          <cell r="E59">
            <v>6416052</v>
          </cell>
          <cell r="F59">
            <v>7916950</v>
          </cell>
          <cell r="G59">
            <v>2371150</v>
          </cell>
          <cell r="H59">
            <v>870252</v>
          </cell>
        </row>
        <row r="60">
          <cell r="A60">
            <v>23809595</v>
          </cell>
          <cell r="B60" t="str">
            <v>2954529</v>
          </cell>
          <cell r="C60" t="str">
            <v>9</v>
          </cell>
          <cell r="D60" t="str">
            <v>HERNANDEZ LOPEZ FERNANDO</v>
          </cell>
          <cell r="E60">
            <v>6412052</v>
          </cell>
          <cell r="F60">
            <v>7916950</v>
          </cell>
          <cell r="G60">
            <v>2367150</v>
          </cell>
          <cell r="H60">
            <v>862252</v>
          </cell>
        </row>
        <row r="61">
          <cell r="A61">
            <v>23809595</v>
          </cell>
          <cell r="B61" t="str">
            <v>900233925</v>
          </cell>
          <cell r="C61" t="str">
            <v>9</v>
          </cell>
          <cell r="D61" t="str">
            <v>ASCENCIO &amp; MEDINA ASESORES LTDA</v>
          </cell>
          <cell r="E61">
            <v>4000</v>
          </cell>
          <cell r="F61">
            <v>0</v>
          </cell>
          <cell r="G61">
            <v>4000</v>
          </cell>
          <cell r="H61">
            <v>8000</v>
          </cell>
        </row>
        <row r="62">
          <cell r="A62">
            <v>24</v>
          </cell>
          <cell r="B62" t="str">
            <v/>
          </cell>
          <cell r="C62" t="str">
            <v>2</v>
          </cell>
          <cell r="D62" t="str">
            <v>Impuestos, Grav menes y Tasas</v>
          </cell>
          <cell r="E62">
            <v>0</v>
          </cell>
          <cell r="F62">
            <v>219000</v>
          </cell>
          <cell r="G62">
            <v>1494084</v>
          </cell>
          <cell r="H62">
            <v>1275084</v>
          </cell>
        </row>
        <row r="63">
          <cell r="A63">
            <v>2404</v>
          </cell>
          <cell r="B63" t="str">
            <v/>
          </cell>
          <cell r="C63" t="str">
            <v>3</v>
          </cell>
          <cell r="D63" t="str">
            <v>De Renta y Complementarios</v>
          </cell>
          <cell r="E63">
            <v>0</v>
          </cell>
          <cell r="F63">
            <v>219000</v>
          </cell>
          <cell r="G63">
            <v>1170000</v>
          </cell>
          <cell r="H63">
            <v>951000</v>
          </cell>
        </row>
        <row r="64">
          <cell r="A64">
            <v>240405</v>
          </cell>
          <cell r="B64" t="str">
            <v/>
          </cell>
          <cell r="C64" t="str">
            <v>4</v>
          </cell>
          <cell r="D64" t="str">
            <v>Vigencia Fiscal Corriente</v>
          </cell>
          <cell r="E64">
            <v>0</v>
          </cell>
          <cell r="F64">
            <v>219000</v>
          </cell>
          <cell r="G64">
            <v>1170000</v>
          </cell>
          <cell r="H64">
            <v>951000</v>
          </cell>
        </row>
        <row r="65">
          <cell r="A65">
            <v>2412</v>
          </cell>
          <cell r="B65" t="str">
            <v/>
          </cell>
          <cell r="C65" t="str">
            <v>3</v>
          </cell>
          <cell r="D65" t="str">
            <v>De Industria y Comercio</v>
          </cell>
          <cell r="E65">
            <v>0</v>
          </cell>
          <cell r="F65">
            <v>0</v>
          </cell>
          <cell r="G65">
            <v>324084</v>
          </cell>
          <cell r="H65">
            <v>324084</v>
          </cell>
        </row>
        <row r="66">
          <cell r="A66">
            <v>241205</v>
          </cell>
          <cell r="B66" t="str">
            <v/>
          </cell>
          <cell r="C66" t="str">
            <v>4</v>
          </cell>
          <cell r="D66" t="str">
            <v>Vigencia Fiscal Corriente</v>
          </cell>
          <cell r="E66">
            <v>0</v>
          </cell>
          <cell r="F66">
            <v>0</v>
          </cell>
          <cell r="G66">
            <v>324084</v>
          </cell>
          <cell r="H66">
            <v>324084</v>
          </cell>
        </row>
        <row r="67">
          <cell r="A67">
            <v>24120505</v>
          </cell>
          <cell r="B67" t="str">
            <v/>
          </cell>
          <cell r="C67" t="str">
            <v>5</v>
          </cell>
          <cell r="D67" t="str">
            <v>ICA Causado</v>
          </cell>
          <cell r="E67">
            <v>0</v>
          </cell>
          <cell r="F67">
            <v>0</v>
          </cell>
          <cell r="G67">
            <v>324084</v>
          </cell>
          <cell r="H67">
            <v>324084</v>
          </cell>
        </row>
        <row r="68">
          <cell r="A68">
            <v>2412050509</v>
          </cell>
          <cell r="B68" t="str">
            <v/>
          </cell>
          <cell r="C68" t="str">
            <v>6</v>
          </cell>
          <cell r="D68" t="str">
            <v>ICA Causado 0.966%</v>
          </cell>
          <cell r="E68">
            <v>0</v>
          </cell>
          <cell r="F68">
            <v>0</v>
          </cell>
          <cell r="G68">
            <v>324084</v>
          </cell>
          <cell r="H68">
            <v>324084</v>
          </cell>
        </row>
        <row r="69">
          <cell r="A69">
            <v>3</v>
          </cell>
          <cell r="B69" t="str">
            <v/>
          </cell>
          <cell r="C69" t="str">
            <v>1</v>
          </cell>
          <cell r="D69" t="str">
            <v>Patrimonio</v>
          </cell>
          <cell r="E69">
            <v>11565175</v>
          </cell>
          <cell r="F69">
            <v>0</v>
          </cell>
          <cell r="G69">
            <v>1106663</v>
          </cell>
          <cell r="H69">
            <v>12671838</v>
          </cell>
        </row>
        <row r="70">
          <cell r="A70">
            <v>31</v>
          </cell>
          <cell r="B70" t="str">
            <v/>
          </cell>
          <cell r="C70" t="str">
            <v>2</v>
          </cell>
          <cell r="D70" t="str">
            <v>Capital Social</v>
          </cell>
          <cell r="E70">
            <v>15000000</v>
          </cell>
          <cell r="F70">
            <v>0</v>
          </cell>
          <cell r="G70">
            <v>0</v>
          </cell>
          <cell r="H70">
            <v>15000000</v>
          </cell>
        </row>
        <row r="71">
          <cell r="A71">
            <v>3105</v>
          </cell>
          <cell r="B71" t="str">
            <v/>
          </cell>
          <cell r="C71" t="str">
            <v>3</v>
          </cell>
          <cell r="D71" t="str">
            <v>Capital Suscrito Pagado</v>
          </cell>
          <cell r="E71">
            <v>15000000</v>
          </cell>
          <cell r="F71">
            <v>0</v>
          </cell>
          <cell r="G71">
            <v>0</v>
          </cell>
          <cell r="H71">
            <v>15000000</v>
          </cell>
        </row>
        <row r="72">
          <cell r="A72">
            <v>310505</v>
          </cell>
          <cell r="B72" t="str">
            <v/>
          </cell>
          <cell r="C72" t="str">
            <v>4</v>
          </cell>
          <cell r="D72" t="str">
            <v>Capital Autorizado</v>
          </cell>
          <cell r="E72">
            <v>15000000</v>
          </cell>
          <cell r="F72">
            <v>0</v>
          </cell>
          <cell r="G72">
            <v>0</v>
          </cell>
          <cell r="H72">
            <v>15000000</v>
          </cell>
        </row>
        <row r="73">
          <cell r="A73">
            <v>36</v>
          </cell>
          <cell r="B73" t="str">
            <v/>
          </cell>
          <cell r="C73" t="str">
            <v>2</v>
          </cell>
          <cell r="D73" t="str">
            <v>Resultados Del Ejercicio</v>
          </cell>
          <cell r="E73">
            <v>0</v>
          </cell>
          <cell r="F73">
            <v>0</v>
          </cell>
          <cell r="G73">
            <v>1106663</v>
          </cell>
          <cell r="H73">
            <v>1106663</v>
          </cell>
        </row>
        <row r="74">
          <cell r="A74">
            <v>3605</v>
          </cell>
          <cell r="B74" t="str">
            <v/>
          </cell>
          <cell r="C74" t="str">
            <v>3</v>
          </cell>
          <cell r="D74" t="str">
            <v>Utilidad Del Ejercicio</v>
          </cell>
          <cell r="E74">
            <v>0</v>
          </cell>
          <cell r="F74">
            <v>0</v>
          </cell>
          <cell r="G74">
            <v>1106663</v>
          </cell>
          <cell r="H74">
            <v>1106663</v>
          </cell>
        </row>
        <row r="75">
          <cell r="A75">
            <v>360505</v>
          </cell>
          <cell r="B75" t="str">
            <v/>
          </cell>
          <cell r="C75" t="str">
            <v>4</v>
          </cell>
          <cell r="D75" t="str">
            <v>Utilidad Del Ejercicio</v>
          </cell>
          <cell r="E75">
            <v>0</v>
          </cell>
          <cell r="F75">
            <v>0</v>
          </cell>
          <cell r="G75">
            <v>1106663</v>
          </cell>
          <cell r="H75">
            <v>1106663</v>
          </cell>
        </row>
        <row r="76">
          <cell r="A76">
            <v>37</v>
          </cell>
          <cell r="B76" t="str">
            <v/>
          </cell>
          <cell r="C76" t="str">
            <v>2</v>
          </cell>
          <cell r="D76" t="str">
            <v>Resultados De Ejercicios Anteriores</v>
          </cell>
          <cell r="E76">
            <v>-3434825</v>
          </cell>
          <cell r="F76">
            <v>0</v>
          </cell>
          <cell r="G76">
            <v>0</v>
          </cell>
          <cell r="H76">
            <v>-3434825</v>
          </cell>
        </row>
        <row r="77">
          <cell r="A77">
            <v>3710</v>
          </cell>
          <cell r="B77" t="str">
            <v/>
          </cell>
          <cell r="C77" t="str">
            <v>3</v>
          </cell>
          <cell r="D77" t="str">
            <v>Pérdidas Acumuladas</v>
          </cell>
          <cell r="E77">
            <v>-3434825</v>
          </cell>
          <cell r="F77">
            <v>0</v>
          </cell>
          <cell r="G77">
            <v>0</v>
          </cell>
          <cell r="H77">
            <v>-3434825</v>
          </cell>
        </row>
        <row r="78">
          <cell r="A78">
            <v>371005</v>
          </cell>
          <cell r="B78" t="str">
            <v/>
          </cell>
          <cell r="C78" t="str">
            <v>4</v>
          </cell>
          <cell r="D78" t="str">
            <v>Pérdidas Acumuladas</v>
          </cell>
          <cell r="E78">
            <v>-3434825</v>
          </cell>
          <cell r="F78">
            <v>0</v>
          </cell>
          <cell r="G78">
            <v>0</v>
          </cell>
          <cell r="H78">
            <v>-3434825</v>
          </cell>
        </row>
        <row r="79">
          <cell r="A79">
            <v>4</v>
          </cell>
          <cell r="B79" t="str">
            <v/>
          </cell>
          <cell r="C79" t="str">
            <v>1</v>
          </cell>
          <cell r="D79" t="str">
            <v>Ingresos</v>
          </cell>
          <cell r="E79">
            <v>423</v>
          </cell>
          <cell r="F79">
            <v>0</v>
          </cell>
          <cell r="G79">
            <v>33548632</v>
          </cell>
          <cell r="H79">
            <v>33549055</v>
          </cell>
        </row>
        <row r="80">
          <cell r="A80">
            <v>42</v>
          </cell>
          <cell r="B80" t="str">
            <v/>
          </cell>
          <cell r="C80" t="str">
            <v>2</v>
          </cell>
          <cell r="D80" t="str">
            <v>No Operacionales</v>
          </cell>
          <cell r="E80">
            <v>423</v>
          </cell>
          <cell r="F80">
            <v>0</v>
          </cell>
          <cell r="G80">
            <v>33548632</v>
          </cell>
          <cell r="H80">
            <v>33549055</v>
          </cell>
        </row>
        <row r="81">
          <cell r="A81">
            <v>4248</v>
          </cell>
          <cell r="B81" t="str">
            <v/>
          </cell>
          <cell r="C81" t="str">
            <v>3</v>
          </cell>
          <cell r="D81" t="str">
            <v>Utilidad en venta de otros bienes</v>
          </cell>
          <cell r="E81">
            <v>0</v>
          </cell>
          <cell r="F81">
            <v>0</v>
          </cell>
          <cell r="G81">
            <v>33548142</v>
          </cell>
          <cell r="H81">
            <v>33548142</v>
          </cell>
        </row>
        <row r="82">
          <cell r="A82">
            <v>424805</v>
          </cell>
          <cell r="B82" t="str">
            <v/>
          </cell>
          <cell r="C82" t="str">
            <v>4</v>
          </cell>
          <cell r="D82" t="str">
            <v>Intangibles</v>
          </cell>
          <cell r="E82">
            <v>0</v>
          </cell>
          <cell r="F82">
            <v>0</v>
          </cell>
          <cell r="G82">
            <v>33548142</v>
          </cell>
          <cell r="H82">
            <v>33548142</v>
          </cell>
        </row>
        <row r="83">
          <cell r="A83">
            <v>4295</v>
          </cell>
          <cell r="B83" t="str">
            <v/>
          </cell>
          <cell r="C83" t="str">
            <v>3</v>
          </cell>
          <cell r="D83" t="str">
            <v>Diversos</v>
          </cell>
          <cell r="E83">
            <v>423</v>
          </cell>
          <cell r="F83">
            <v>0</v>
          </cell>
          <cell r="G83">
            <v>490</v>
          </cell>
          <cell r="H83">
            <v>913</v>
          </cell>
        </row>
        <row r="84">
          <cell r="A84">
            <v>429581</v>
          </cell>
          <cell r="B84" t="str">
            <v/>
          </cell>
          <cell r="C84" t="str">
            <v>4</v>
          </cell>
          <cell r="D84" t="str">
            <v>Ajuste al peso</v>
          </cell>
          <cell r="E84">
            <v>423</v>
          </cell>
          <cell r="F84">
            <v>0</v>
          </cell>
          <cell r="G84">
            <v>490</v>
          </cell>
          <cell r="H84">
            <v>913</v>
          </cell>
        </row>
        <row r="85">
          <cell r="A85">
            <v>5</v>
          </cell>
          <cell r="B85" t="str">
            <v/>
          </cell>
          <cell r="C85" t="str">
            <v>1</v>
          </cell>
          <cell r="D85" t="str">
            <v>Gastos</v>
          </cell>
          <cell r="E85">
            <v>25410217</v>
          </cell>
          <cell r="F85">
            <v>8138962</v>
          </cell>
          <cell r="G85">
            <v>124</v>
          </cell>
          <cell r="H85">
            <v>33549055</v>
          </cell>
        </row>
        <row r="86">
          <cell r="A86">
            <v>51</v>
          </cell>
          <cell r="B86" t="str">
            <v/>
          </cell>
          <cell r="C86" t="str">
            <v>2</v>
          </cell>
          <cell r="D86" t="str">
            <v>Gastos Operacionales de Administración</v>
          </cell>
          <cell r="E86">
            <v>23803322</v>
          </cell>
          <cell r="F86">
            <v>5430775</v>
          </cell>
          <cell r="G86">
            <v>124</v>
          </cell>
          <cell r="H86">
            <v>29233973</v>
          </cell>
        </row>
        <row r="87">
          <cell r="A87">
            <v>5110</v>
          </cell>
          <cell r="B87" t="str">
            <v/>
          </cell>
          <cell r="C87" t="str">
            <v>3</v>
          </cell>
          <cell r="D87" t="str">
            <v>Honorarios</v>
          </cell>
          <cell r="E87">
            <v>11964000</v>
          </cell>
          <cell r="F87">
            <v>1944000</v>
          </cell>
          <cell r="G87">
            <v>0</v>
          </cell>
          <cell r="H87">
            <v>13908000</v>
          </cell>
        </row>
        <row r="88">
          <cell r="A88">
            <v>511010</v>
          </cell>
          <cell r="B88" t="str">
            <v/>
          </cell>
          <cell r="C88" t="str">
            <v>4</v>
          </cell>
          <cell r="D88" t="str">
            <v>Revisoría Fiscal</v>
          </cell>
          <cell r="E88">
            <v>4018000</v>
          </cell>
          <cell r="F88">
            <v>378000</v>
          </cell>
          <cell r="G88">
            <v>0</v>
          </cell>
          <cell r="H88">
            <v>4396000</v>
          </cell>
        </row>
        <row r="89">
          <cell r="A89">
            <v>511095</v>
          </cell>
          <cell r="B89" t="str">
            <v/>
          </cell>
          <cell r="C89" t="str">
            <v>4</v>
          </cell>
          <cell r="D89" t="str">
            <v>Otros</v>
          </cell>
          <cell r="E89">
            <v>7946000</v>
          </cell>
          <cell r="F89">
            <v>1566000</v>
          </cell>
          <cell r="G89">
            <v>0</v>
          </cell>
          <cell r="H89">
            <v>9512000</v>
          </cell>
        </row>
        <row r="90">
          <cell r="A90">
            <v>51109505</v>
          </cell>
          <cell r="B90" t="str">
            <v/>
          </cell>
          <cell r="C90" t="str">
            <v>5</v>
          </cell>
          <cell r="D90" t="str">
            <v>Asesoría Contable</v>
          </cell>
          <cell r="E90">
            <v>7946000</v>
          </cell>
          <cell r="F90">
            <v>1566000</v>
          </cell>
          <cell r="G90">
            <v>0</v>
          </cell>
          <cell r="H90">
            <v>9512000</v>
          </cell>
        </row>
        <row r="91">
          <cell r="A91">
            <v>5115</v>
          </cell>
          <cell r="B91" t="str">
            <v/>
          </cell>
          <cell r="C91" t="str">
            <v>3</v>
          </cell>
          <cell r="D91" t="str">
            <v>Impuestos</v>
          </cell>
          <cell r="E91">
            <v>166403</v>
          </cell>
          <cell r="F91">
            <v>393975</v>
          </cell>
          <cell r="G91">
            <v>0</v>
          </cell>
          <cell r="H91">
            <v>560378</v>
          </cell>
        </row>
        <row r="92">
          <cell r="A92">
            <v>511505</v>
          </cell>
          <cell r="B92" t="str">
            <v/>
          </cell>
          <cell r="C92" t="str">
            <v>4</v>
          </cell>
          <cell r="D92" t="str">
            <v>Industria y Comercio</v>
          </cell>
          <cell r="E92">
            <v>0</v>
          </cell>
          <cell r="F92">
            <v>324084</v>
          </cell>
          <cell r="G92">
            <v>0</v>
          </cell>
          <cell r="H92">
            <v>324084</v>
          </cell>
        </row>
        <row r="93">
          <cell r="A93">
            <v>511510</v>
          </cell>
          <cell r="B93" t="str">
            <v/>
          </cell>
          <cell r="C93" t="str">
            <v>4</v>
          </cell>
          <cell r="D93" t="str">
            <v>De Timbres</v>
          </cell>
          <cell r="E93">
            <v>0</v>
          </cell>
          <cell r="F93">
            <v>800</v>
          </cell>
          <cell r="G93">
            <v>0</v>
          </cell>
          <cell r="H93">
            <v>800</v>
          </cell>
        </row>
        <row r="94">
          <cell r="A94">
            <v>511595</v>
          </cell>
          <cell r="B94" t="str">
            <v/>
          </cell>
          <cell r="C94" t="str">
            <v>4</v>
          </cell>
          <cell r="D94" t="str">
            <v>Otros</v>
          </cell>
          <cell r="E94">
            <v>166403</v>
          </cell>
          <cell r="F94">
            <v>69091</v>
          </cell>
          <cell r="G94">
            <v>0</v>
          </cell>
          <cell r="H94">
            <v>235494</v>
          </cell>
        </row>
        <row r="95">
          <cell r="A95">
            <v>51159505</v>
          </cell>
          <cell r="B95" t="str">
            <v/>
          </cell>
          <cell r="C95" t="str">
            <v>5</v>
          </cell>
          <cell r="D95" t="str">
            <v>Gravamen a Movimientos Financieros</v>
          </cell>
          <cell r="E95">
            <v>166403</v>
          </cell>
          <cell r="F95">
            <v>69091</v>
          </cell>
          <cell r="G95">
            <v>0</v>
          </cell>
          <cell r="H95">
            <v>235494</v>
          </cell>
        </row>
        <row r="96">
          <cell r="A96">
            <v>5135</v>
          </cell>
          <cell r="B96" t="str">
            <v/>
          </cell>
          <cell r="C96" t="str">
            <v>3</v>
          </cell>
          <cell r="D96" t="str">
            <v>Servicios</v>
          </cell>
          <cell r="E96">
            <v>6690655</v>
          </cell>
          <cell r="F96">
            <v>3088800</v>
          </cell>
          <cell r="G96">
            <v>0</v>
          </cell>
          <cell r="H96">
            <v>9779455</v>
          </cell>
        </row>
        <row r="97">
          <cell r="A97">
            <v>513540</v>
          </cell>
          <cell r="B97" t="str">
            <v/>
          </cell>
          <cell r="C97" t="str">
            <v>4</v>
          </cell>
          <cell r="D97" t="str">
            <v>Correo, Portes y Telegramas</v>
          </cell>
          <cell r="E97">
            <v>303855</v>
          </cell>
          <cell r="F97">
            <v>0</v>
          </cell>
          <cell r="G97">
            <v>0</v>
          </cell>
          <cell r="H97">
            <v>303855</v>
          </cell>
        </row>
        <row r="98">
          <cell r="A98">
            <v>513550</v>
          </cell>
          <cell r="B98" t="str">
            <v/>
          </cell>
          <cell r="C98" t="str">
            <v>4</v>
          </cell>
          <cell r="D98" t="str">
            <v>Transporte, Fletes y Acarreos</v>
          </cell>
          <cell r="E98">
            <v>925000</v>
          </cell>
          <cell r="F98">
            <v>0</v>
          </cell>
          <cell r="G98">
            <v>0</v>
          </cell>
          <cell r="H98">
            <v>925000</v>
          </cell>
        </row>
        <row r="99">
          <cell r="A99">
            <v>513595</v>
          </cell>
          <cell r="B99" t="str">
            <v/>
          </cell>
          <cell r="C99" t="str">
            <v>4</v>
          </cell>
          <cell r="D99" t="str">
            <v>Otros</v>
          </cell>
          <cell r="E99">
            <v>5461800</v>
          </cell>
          <cell r="F99">
            <v>3088800</v>
          </cell>
          <cell r="G99">
            <v>0</v>
          </cell>
          <cell r="H99">
            <v>8550600</v>
          </cell>
        </row>
        <row r="100">
          <cell r="A100">
            <v>51359510</v>
          </cell>
          <cell r="B100" t="str">
            <v/>
          </cell>
          <cell r="C100" t="str">
            <v>5</v>
          </cell>
          <cell r="D100" t="str">
            <v>Servicios Documentación</v>
          </cell>
          <cell r="E100">
            <v>1512000</v>
          </cell>
          <cell r="F100">
            <v>756000</v>
          </cell>
          <cell r="G100">
            <v>0</v>
          </cell>
          <cell r="H100">
            <v>2268000</v>
          </cell>
        </row>
        <row r="101">
          <cell r="A101">
            <v>51359545</v>
          </cell>
          <cell r="B101" t="str">
            <v/>
          </cell>
          <cell r="C101" t="str">
            <v>5</v>
          </cell>
          <cell r="D101" t="str">
            <v>Maquila</v>
          </cell>
          <cell r="E101">
            <v>3949800</v>
          </cell>
          <cell r="F101">
            <v>0</v>
          </cell>
          <cell r="G101">
            <v>0</v>
          </cell>
          <cell r="H101">
            <v>3949800</v>
          </cell>
        </row>
        <row r="102">
          <cell r="A102">
            <v>51359595</v>
          </cell>
          <cell r="B102" t="str">
            <v/>
          </cell>
          <cell r="C102" t="str">
            <v>5</v>
          </cell>
          <cell r="D102" t="str">
            <v>Diversos</v>
          </cell>
          <cell r="E102">
            <v>0</v>
          </cell>
          <cell r="F102">
            <v>2332800</v>
          </cell>
          <cell r="G102">
            <v>0</v>
          </cell>
          <cell r="H102">
            <v>2332800</v>
          </cell>
        </row>
        <row r="103">
          <cell r="A103">
            <v>5140</v>
          </cell>
          <cell r="B103" t="str">
            <v/>
          </cell>
          <cell r="C103" t="str">
            <v>3</v>
          </cell>
          <cell r="D103" t="str">
            <v>Gastos Legales</v>
          </cell>
          <cell r="E103">
            <v>1279600</v>
          </cell>
          <cell r="F103">
            <v>4000</v>
          </cell>
          <cell r="G103">
            <v>0</v>
          </cell>
          <cell r="H103">
            <v>1283600</v>
          </cell>
        </row>
        <row r="104">
          <cell r="A104">
            <v>514010</v>
          </cell>
          <cell r="B104" t="str">
            <v/>
          </cell>
          <cell r="C104" t="str">
            <v>4</v>
          </cell>
          <cell r="D104" t="str">
            <v>Registro Mercantil</v>
          </cell>
          <cell r="E104">
            <v>1042000</v>
          </cell>
          <cell r="F104">
            <v>0</v>
          </cell>
          <cell r="G104">
            <v>0</v>
          </cell>
          <cell r="H104">
            <v>1042000</v>
          </cell>
        </row>
        <row r="105">
          <cell r="A105">
            <v>514015</v>
          </cell>
          <cell r="B105" t="str">
            <v/>
          </cell>
          <cell r="C105" t="str">
            <v>4</v>
          </cell>
          <cell r="D105" t="str">
            <v>Tramites y Licencias</v>
          </cell>
          <cell r="E105">
            <v>237600</v>
          </cell>
          <cell r="F105">
            <v>4000</v>
          </cell>
          <cell r="G105">
            <v>0</v>
          </cell>
          <cell r="H105">
            <v>241600</v>
          </cell>
        </row>
        <row r="106">
          <cell r="A106">
            <v>5195</v>
          </cell>
          <cell r="B106" t="str">
            <v/>
          </cell>
          <cell r="C106" t="str">
            <v>3</v>
          </cell>
          <cell r="D106" t="str">
            <v>Diversos</v>
          </cell>
          <cell r="E106">
            <v>3702664</v>
          </cell>
          <cell r="F106">
            <v>0</v>
          </cell>
          <cell r="G106">
            <v>124</v>
          </cell>
          <cell r="H106">
            <v>3702540</v>
          </cell>
        </row>
        <row r="107">
          <cell r="A107">
            <v>519595</v>
          </cell>
          <cell r="B107" t="str">
            <v/>
          </cell>
          <cell r="C107" t="str">
            <v>4</v>
          </cell>
          <cell r="D107" t="str">
            <v>Otros</v>
          </cell>
          <cell r="E107">
            <v>3702664</v>
          </cell>
          <cell r="F107">
            <v>0</v>
          </cell>
          <cell r="G107">
            <v>124</v>
          </cell>
          <cell r="H107">
            <v>3702540</v>
          </cell>
        </row>
        <row r="108">
          <cell r="A108">
            <v>51959525</v>
          </cell>
          <cell r="B108" t="str">
            <v/>
          </cell>
          <cell r="C108" t="str">
            <v>5</v>
          </cell>
          <cell r="D108" t="str">
            <v>Insumos y Suministros</v>
          </cell>
          <cell r="E108">
            <v>3702269</v>
          </cell>
          <cell r="F108">
            <v>0</v>
          </cell>
          <cell r="G108">
            <v>0</v>
          </cell>
          <cell r="H108">
            <v>3702269</v>
          </cell>
        </row>
        <row r="109">
          <cell r="A109">
            <v>51959590</v>
          </cell>
          <cell r="B109" t="str">
            <v/>
          </cell>
          <cell r="C109" t="str">
            <v>5</v>
          </cell>
          <cell r="D109" t="str">
            <v>Ajustes</v>
          </cell>
          <cell r="E109">
            <v>395</v>
          </cell>
          <cell r="F109">
            <v>0</v>
          </cell>
          <cell r="G109">
            <v>124</v>
          </cell>
          <cell r="H109">
            <v>271</v>
          </cell>
        </row>
        <row r="110">
          <cell r="A110">
            <v>53</v>
          </cell>
          <cell r="B110" t="str">
            <v/>
          </cell>
          <cell r="C110" t="str">
            <v>2</v>
          </cell>
          <cell r="D110" t="str">
            <v>No Operacionales</v>
          </cell>
          <cell r="E110">
            <v>1606895</v>
          </cell>
          <cell r="F110">
            <v>431524</v>
          </cell>
          <cell r="G110">
            <v>0</v>
          </cell>
          <cell r="H110">
            <v>2038419</v>
          </cell>
        </row>
        <row r="111">
          <cell r="A111">
            <v>5305</v>
          </cell>
          <cell r="B111" t="str">
            <v/>
          </cell>
          <cell r="C111" t="str">
            <v>3</v>
          </cell>
          <cell r="D111" t="str">
            <v>Financieros</v>
          </cell>
          <cell r="E111">
            <v>841019</v>
          </cell>
          <cell r="F111">
            <v>431400</v>
          </cell>
          <cell r="G111">
            <v>0</v>
          </cell>
          <cell r="H111">
            <v>1272419</v>
          </cell>
        </row>
        <row r="112">
          <cell r="A112">
            <v>530505</v>
          </cell>
          <cell r="B112" t="str">
            <v/>
          </cell>
          <cell r="C112" t="str">
            <v>4</v>
          </cell>
          <cell r="D112" t="str">
            <v>Gastos Bancarios</v>
          </cell>
          <cell r="E112">
            <v>567019</v>
          </cell>
          <cell r="F112">
            <v>431400</v>
          </cell>
          <cell r="G112">
            <v>0</v>
          </cell>
          <cell r="H112">
            <v>998419</v>
          </cell>
        </row>
        <row r="113">
          <cell r="A113">
            <v>530520</v>
          </cell>
          <cell r="B113" t="str">
            <v/>
          </cell>
          <cell r="C113" t="str">
            <v>4</v>
          </cell>
          <cell r="D113" t="str">
            <v>Intereses</v>
          </cell>
          <cell r="E113">
            <v>274000</v>
          </cell>
          <cell r="F113">
            <v>0</v>
          </cell>
          <cell r="G113">
            <v>0</v>
          </cell>
          <cell r="H113">
            <v>274000</v>
          </cell>
        </row>
        <row r="114">
          <cell r="A114">
            <v>5315</v>
          </cell>
          <cell r="B114" t="str">
            <v/>
          </cell>
          <cell r="C114" t="str">
            <v>3</v>
          </cell>
          <cell r="D114" t="str">
            <v>Gastos Extraordinarios</v>
          </cell>
          <cell r="E114">
            <v>-124</v>
          </cell>
          <cell r="F114">
            <v>124</v>
          </cell>
          <cell r="G114">
            <v>0</v>
          </cell>
          <cell r="H114">
            <v>0</v>
          </cell>
        </row>
        <row r="115">
          <cell r="A115">
            <v>531520</v>
          </cell>
          <cell r="B115" t="str">
            <v/>
          </cell>
          <cell r="C115" t="str">
            <v>4</v>
          </cell>
          <cell r="D115" t="str">
            <v>Impuestos Asumidos</v>
          </cell>
          <cell r="E115">
            <v>-124</v>
          </cell>
          <cell r="F115">
            <v>124</v>
          </cell>
          <cell r="G115">
            <v>0</v>
          </cell>
          <cell r="H115">
            <v>0</v>
          </cell>
        </row>
        <row r="116">
          <cell r="A116">
            <v>5395</v>
          </cell>
          <cell r="B116" t="str">
            <v/>
          </cell>
          <cell r="C116" t="str">
            <v>3</v>
          </cell>
          <cell r="D116" t="str">
            <v>Gastos Diversos</v>
          </cell>
          <cell r="E116">
            <v>766000</v>
          </cell>
          <cell r="F116">
            <v>0</v>
          </cell>
          <cell r="G116">
            <v>0</v>
          </cell>
          <cell r="H116">
            <v>766000</v>
          </cell>
        </row>
        <row r="117">
          <cell r="A117">
            <v>539520</v>
          </cell>
          <cell r="B117" t="str">
            <v/>
          </cell>
          <cell r="C117" t="str">
            <v>4</v>
          </cell>
          <cell r="D117" t="str">
            <v>Multas, sanciones y litigios</v>
          </cell>
          <cell r="E117">
            <v>766000</v>
          </cell>
          <cell r="F117">
            <v>0</v>
          </cell>
          <cell r="G117">
            <v>0</v>
          </cell>
          <cell r="H117">
            <v>766000</v>
          </cell>
        </row>
        <row r="118">
          <cell r="A118">
            <v>54</v>
          </cell>
          <cell r="B118" t="str">
            <v/>
          </cell>
          <cell r="C118" t="str">
            <v>2</v>
          </cell>
          <cell r="D118" t="str">
            <v>Impuesto De Renta y Complementarios</v>
          </cell>
          <cell r="E118">
            <v>0</v>
          </cell>
          <cell r="F118">
            <v>1170000</v>
          </cell>
          <cell r="G118">
            <v>0</v>
          </cell>
          <cell r="H118">
            <v>1170000</v>
          </cell>
        </row>
        <row r="119">
          <cell r="A119">
            <v>5405</v>
          </cell>
          <cell r="B119" t="str">
            <v/>
          </cell>
          <cell r="C119" t="str">
            <v>3</v>
          </cell>
          <cell r="D119" t="str">
            <v>Impuesto De Renta y Complementarios</v>
          </cell>
          <cell r="E119">
            <v>0</v>
          </cell>
          <cell r="F119">
            <v>1170000</v>
          </cell>
          <cell r="G119">
            <v>0</v>
          </cell>
          <cell r="H119">
            <v>1170000</v>
          </cell>
        </row>
        <row r="120">
          <cell r="A120">
            <v>540505</v>
          </cell>
          <cell r="B120" t="str">
            <v/>
          </cell>
          <cell r="C120" t="str">
            <v>4</v>
          </cell>
          <cell r="D120" t="str">
            <v>Impuesto De Renta y Complementarios</v>
          </cell>
          <cell r="E120">
            <v>0</v>
          </cell>
          <cell r="F120">
            <v>1170000</v>
          </cell>
          <cell r="G120">
            <v>0</v>
          </cell>
          <cell r="H120">
            <v>1170000</v>
          </cell>
        </row>
        <row r="121">
          <cell r="A121">
            <v>59</v>
          </cell>
          <cell r="B121" t="str">
            <v/>
          </cell>
          <cell r="C121" t="str">
            <v>2</v>
          </cell>
          <cell r="D121" t="str">
            <v>Ganancias y Pérdidas</v>
          </cell>
          <cell r="E121">
            <v>0</v>
          </cell>
          <cell r="F121">
            <v>1106663</v>
          </cell>
          <cell r="G121">
            <v>0</v>
          </cell>
          <cell r="H121">
            <v>1106663</v>
          </cell>
        </row>
        <row r="122">
          <cell r="A122">
            <v>5905</v>
          </cell>
          <cell r="B122" t="str">
            <v/>
          </cell>
          <cell r="C122" t="str">
            <v>3</v>
          </cell>
          <cell r="D122" t="str">
            <v>Ganancias y Pérdidas</v>
          </cell>
          <cell r="E122">
            <v>0</v>
          </cell>
          <cell r="F122">
            <v>1106663</v>
          </cell>
          <cell r="G122">
            <v>0</v>
          </cell>
          <cell r="H122">
            <v>1106663</v>
          </cell>
        </row>
        <row r="123">
          <cell r="A123">
            <v>590505</v>
          </cell>
          <cell r="B123" t="str">
            <v/>
          </cell>
          <cell r="C123" t="str">
            <v>4</v>
          </cell>
          <cell r="D123" t="str">
            <v>Ganancias y Pérdidas</v>
          </cell>
          <cell r="E123">
            <v>0</v>
          </cell>
          <cell r="F123">
            <v>1106663</v>
          </cell>
          <cell r="G123">
            <v>0</v>
          </cell>
          <cell r="H123">
            <v>1106663</v>
          </cell>
        </row>
        <row r="124">
          <cell r="A124" t="str">
            <v/>
          </cell>
          <cell r="B124" t="str">
            <v/>
          </cell>
          <cell r="C124" t="str">
            <v/>
          </cell>
          <cell r="D124" t="str">
            <v xml:space="preserve">   Total débitos:</v>
          </cell>
          <cell r="E124">
            <v>930570289</v>
          </cell>
          <cell r="F124">
            <v>112954851</v>
          </cell>
          <cell r="G124">
            <v>0</v>
          </cell>
          <cell r="H124">
            <v>972194475</v>
          </cell>
        </row>
        <row r="125">
          <cell r="A125" t="str">
            <v/>
          </cell>
          <cell r="B125" t="str">
            <v/>
          </cell>
          <cell r="C125" t="str">
            <v/>
          </cell>
          <cell r="D125" t="str">
            <v xml:space="preserve">    Total créditos:</v>
          </cell>
          <cell r="E125">
            <v>930570289</v>
          </cell>
          <cell r="F125">
            <v>0</v>
          </cell>
          <cell r="G125">
            <v>112954851</v>
          </cell>
          <cell r="H125">
            <v>972194475</v>
          </cell>
        </row>
      </sheetData>
      <sheetData sheetId="9"/>
      <sheetData sheetId="10"/>
      <sheetData sheetId="1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DIENTES"/>
      <sheetName val="Datos generales"/>
      <sheetName val="Formulario 110"/>
      <sheetName val="Act Ext Formulario"/>
      <sheetName val="Act Ext Anexo"/>
      <sheetName val=" Carátula Conc Fiscal"/>
      <sheetName val="ESF"/>
      <sheetName val="Anexo ESF"/>
      <sheetName val="ERI"/>
      <sheetName val="Anexo ERI"/>
      <sheetName val="Bce Prueba"/>
      <sheetName val="Resumen"/>
      <sheetName val="Imp. diferido"/>
      <sheetName val="PPYE-PI-INTANG"/>
      <sheetName val="Anexo Imp. Diferido"/>
      <sheetName val="Anexo PPYE y P INV"/>
      <sheetName val="Ingresos"/>
      <sheetName val="R Presuntiva"/>
      <sheetName val="Comp. patrimonial"/>
      <sheetName val="Anticipo"/>
      <sheetName val="Retenciones"/>
      <sheetName val="Plazos"/>
      <sheetName val="Exceso perdida fiscal-renta pre"/>
    </sheetNames>
    <sheetDataSet>
      <sheetData sheetId="0"/>
      <sheetData sheetId="1"/>
      <sheetData sheetId="2"/>
      <sheetData sheetId="3"/>
      <sheetData sheetId="4"/>
      <sheetData sheetId="5"/>
      <sheetData sheetId="6"/>
      <sheetData sheetId="7"/>
      <sheetData sheetId="8"/>
      <sheetData sheetId="9"/>
      <sheetData sheetId="10">
        <row r="1">
          <cell r="A1" t="str">
            <v>cuenta</v>
          </cell>
          <cell r="B1" t="str">
            <v>nivel</v>
          </cell>
          <cell r="C1" t="str">
            <v>descripcion</v>
          </cell>
          <cell r="D1" t="str">
            <v>saldo_ant</v>
          </cell>
          <cell r="E1" t="str">
            <v>debitos</v>
          </cell>
          <cell r="F1" t="str">
            <v>creditos</v>
          </cell>
          <cell r="G1" t="str">
            <v>saldo_actual</v>
          </cell>
        </row>
        <row r="2">
          <cell r="A2" t="str">
            <v/>
          </cell>
          <cell r="B2" t="str">
            <v/>
          </cell>
          <cell r="C2" t="str">
            <v>INVERSIONES WILLIAM ZUCA S. A. - NIIF</v>
          </cell>
          <cell r="D2">
            <v>0</v>
          </cell>
          <cell r="E2">
            <v>0</v>
          </cell>
          <cell r="F2">
            <v>0</v>
          </cell>
          <cell r="G2">
            <v>0</v>
          </cell>
        </row>
        <row r="3">
          <cell r="A3" t="str">
            <v/>
          </cell>
          <cell r="B3" t="str">
            <v/>
          </cell>
          <cell r="C3" t="str">
            <v>Libro Mayor y Balances</v>
          </cell>
          <cell r="D3">
            <v>0</v>
          </cell>
          <cell r="E3">
            <v>0</v>
          </cell>
          <cell r="F3">
            <v>0</v>
          </cell>
          <cell r="G3">
            <v>0</v>
          </cell>
        </row>
        <row r="4">
          <cell r="A4" t="str">
            <v/>
          </cell>
          <cell r="B4" t="str">
            <v/>
          </cell>
          <cell r="C4" t="str">
            <v>Periodo: 12 - 2017</v>
          </cell>
          <cell r="D4">
            <v>0</v>
          </cell>
          <cell r="E4">
            <v>0</v>
          </cell>
          <cell r="F4">
            <v>0</v>
          </cell>
          <cell r="G4">
            <v>0</v>
          </cell>
        </row>
        <row r="5">
          <cell r="A5" t="str">
            <v>1</v>
          </cell>
          <cell r="B5" t="str">
            <v>1</v>
          </cell>
          <cell r="C5" t="str">
            <v>ACTIVO</v>
          </cell>
          <cell r="D5">
            <v>52969647144</v>
          </cell>
          <cell r="E5">
            <v>1354945863</v>
          </cell>
          <cell r="F5">
            <v>1042218969</v>
          </cell>
          <cell r="G5">
            <v>53282374038</v>
          </cell>
        </row>
        <row r="6">
          <cell r="A6" t="str">
            <v>11</v>
          </cell>
          <cell r="B6" t="str">
            <v>2</v>
          </cell>
          <cell r="C6" t="str">
            <v>Efectivo y equivalentes al efectivo. (Corriente)</v>
          </cell>
          <cell r="D6">
            <v>74640753</v>
          </cell>
          <cell r="E6">
            <v>91970219</v>
          </cell>
          <cell r="F6">
            <v>107445355</v>
          </cell>
          <cell r="G6">
            <v>59165617</v>
          </cell>
        </row>
        <row r="7">
          <cell r="A7" t="str">
            <v>1105</v>
          </cell>
          <cell r="B7" t="str">
            <v>3</v>
          </cell>
          <cell r="C7" t="str">
            <v>Caja</v>
          </cell>
          <cell r="D7">
            <v>11260003</v>
          </cell>
          <cell r="E7">
            <v>176064</v>
          </cell>
          <cell r="F7">
            <v>7936067</v>
          </cell>
          <cell r="G7">
            <v>3500000</v>
          </cell>
        </row>
        <row r="8">
          <cell r="A8" t="str">
            <v>110505</v>
          </cell>
          <cell r="B8" t="str">
            <v>4</v>
          </cell>
          <cell r="C8" t="str">
            <v>Caja General</v>
          </cell>
          <cell r="D8">
            <v>7760003</v>
          </cell>
          <cell r="E8">
            <v>176064</v>
          </cell>
          <cell r="F8">
            <v>7936067</v>
          </cell>
          <cell r="G8">
            <v>0</v>
          </cell>
        </row>
        <row r="9">
          <cell r="A9" t="str">
            <v>110510</v>
          </cell>
          <cell r="B9" t="str">
            <v>4</v>
          </cell>
          <cell r="C9" t="str">
            <v>Cajas Menores</v>
          </cell>
          <cell r="D9">
            <v>3500000</v>
          </cell>
          <cell r="E9">
            <v>0</v>
          </cell>
          <cell r="F9">
            <v>0</v>
          </cell>
          <cell r="G9">
            <v>3500000</v>
          </cell>
        </row>
        <row r="10">
          <cell r="A10" t="str">
            <v>11051001</v>
          </cell>
          <cell r="B10" t="str">
            <v>5</v>
          </cell>
          <cell r="C10" t="str">
            <v xml:space="preserve"> Caja Menor Bogota</v>
          </cell>
          <cell r="D10">
            <v>500000</v>
          </cell>
          <cell r="E10">
            <v>0</v>
          </cell>
          <cell r="F10">
            <v>0</v>
          </cell>
          <cell r="G10">
            <v>500000</v>
          </cell>
        </row>
        <row r="11">
          <cell r="A11" t="str">
            <v>11051005</v>
          </cell>
          <cell r="B11" t="str">
            <v>5</v>
          </cell>
          <cell r="C11" t="str">
            <v xml:space="preserve">Caja menor DBK - Proyecto Zuca_x000D_
</v>
          </cell>
          <cell r="D11">
            <v>3000000</v>
          </cell>
          <cell r="E11">
            <v>0</v>
          </cell>
          <cell r="F11">
            <v>0</v>
          </cell>
          <cell r="G11">
            <v>3000000</v>
          </cell>
        </row>
        <row r="12">
          <cell r="A12" t="str">
            <v>1110</v>
          </cell>
          <cell r="B12" t="str">
            <v>3</v>
          </cell>
          <cell r="C12" t="str">
            <v>Bancos</v>
          </cell>
          <cell r="D12">
            <v>63380750</v>
          </cell>
          <cell r="E12">
            <v>91794155</v>
          </cell>
          <cell r="F12">
            <v>99509288</v>
          </cell>
          <cell r="G12">
            <v>55665617</v>
          </cell>
        </row>
        <row r="13">
          <cell r="A13" t="str">
            <v>111005</v>
          </cell>
          <cell r="B13" t="str">
            <v>4</v>
          </cell>
          <cell r="C13" t="str">
            <v>Bancos Moneda nacional</v>
          </cell>
          <cell r="D13">
            <v>75523</v>
          </cell>
          <cell r="E13">
            <v>91794155</v>
          </cell>
          <cell r="F13">
            <v>91408061</v>
          </cell>
          <cell r="G13">
            <v>461617</v>
          </cell>
        </row>
        <row r="14">
          <cell r="A14" t="str">
            <v>11100507</v>
          </cell>
          <cell r="B14" t="str">
            <v>5</v>
          </cell>
          <cell r="C14" t="str">
            <v xml:space="preserve">Bancolombia_x000D_
</v>
          </cell>
          <cell r="D14">
            <v>-1153940</v>
          </cell>
          <cell r="E14">
            <v>0</v>
          </cell>
          <cell r="F14">
            <v>0</v>
          </cell>
          <cell r="G14">
            <v>-1153940</v>
          </cell>
        </row>
        <row r="15">
          <cell r="A15" t="str">
            <v>1110050705</v>
          </cell>
          <cell r="B15" t="str">
            <v>6</v>
          </cell>
          <cell r="C15" t="str">
            <v xml:space="preserve">Bancolombia Cta. 70290569080_x000D_
</v>
          </cell>
          <cell r="D15">
            <v>-1153940</v>
          </cell>
          <cell r="E15">
            <v>0</v>
          </cell>
          <cell r="F15">
            <v>0</v>
          </cell>
          <cell r="G15">
            <v>-1153940</v>
          </cell>
        </row>
        <row r="16">
          <cell r="A16" t="str">
            <v>11100519</v>
          </cell>
          <cell r="B16" t="str">
            <v>5</v>
          </cell>
          <cell r="C16" t="str">
            <v>Banco Colpatria</v>
          </cell>
          <cell r="D16">
            <v>1229463</v>
          </cell>
          <cell r="E16">
            <v>91794155</v>
          </cell>
          <cell r="F16">
            <v>91408061</v>
          </cell>
          <cell r="G16">
            <v>1615557</v>
          </cell>
        </row>
        <row r="17">
          <cell r="A17" t="str">
            <v>1110051905</v>
          </cell>
          <cell r="B17" t="str">
            <v>6</v>
          </cell>
          <cell r="C17" t="str">
            <v>Colpatria cta corriente 004581016536</v>
          </cell>
          <cell r="D17">
            <v>1229463</v>
          </cell>
          <cell r="E17">
            <v>91794155</v>
          </cell>
          <cell r="F17">
            <v>91408061</v>
          </cell>
          <cell r="G17">
            <v>1615557</v>
          </cell>
        </row>
        <row r="18">
          <cell r="A18" t="str">
            <v>111010</v>
          </cell>
          <cell r="B18" t="str">
            <v>4</v>
          </cell>
          <cell r="C18" t="str">
            <v>Bancos Moneda extranjera</v>
          </cell>
          <cell r="D18">
            <v>63305227</v>
          </cell>
          <cell r="E18">
            <v>0</v>
          </cell>
          <cell r="F18">
            <v>8101227</v>
          </cell>
          <cell r="G18">
            <v>55204000</v>
          </cell>
        </row>
        <row r="19">
          <cell r="A19" t="str">
            <v>11101005</v>
          </cell>
          <cell r="B19" t="str">
            <v>5</v>
          </cell>
          <cell r="C19" t="str">
            <v>Credit Suisse AG No. 0835-2327660-6</v>
          </cell>
          <cell r="D19">
            <v>63305227</v>
          </cell>
          <cell r="E19">
            <v>0</v>
          </cell>
          <cell r="F19">
            <v>8101227</v>
          </cell>
          <cell r="G19">
            <v>55204000</v>
          </cell>
        </row>
        <row r="20">
          <cell r="A20" t="str">
            <v>12</v>
          </cell>
          <cell r="B20" t="str">
            <v>2</v>
          </cell>
          <cell r="C20" t="str">
            <v>Inversiones</v>
          </cell>
          <cell r="D20">
            <v>12358400</v>
          </cell>
          <cell r="E20">
            <v>5607600</v>
          </cell>
          <cell r="F20">
            <v>0</v>
          </cell>
          <cell r="G20">
            <v>17966000</v>
          </cell>
        </row>
        <row r="21">
          <cell r="A21" t="str">
            <v>1260</v>
          </cell>
          <cell r="B21" t="str">
            <v>3</v>
          </cell>
          <cell r="C21" t="str">
            <v>Inversiones en sociedades medidas al valor razonable - Largo</v>
          </cell>
          <cell r="D21">
            <v>12358400</v>
          </cell>
          <cell r="E21">
            <v>5607600</v>
          </cell>
          <cell r="F21">
            <v>0</v>
          </cell>
          <cell r="G21">
            <v>17966000</v>
          </cell>
        </row>
        <row r="22">
          <cell r="A22" t="str">
            <v>126050</v>
          </cell>
          <cell r="B22" t="str">
            <v>4</v>
          </cell>
          <cell r="C22" t="str">
            <v>Actividade financiera</v>
          </cell>
          <cell r="D22">
            <v>12358400</v>
          </cell>
          <cell r="E22">
            <v>5607600</v>
          </cell>
          <cell r="F22">
            <v>0</v>
          </cell>
          <cell r="G22">
            <v>17966000</v>
          </cell>
        </row>
        <row r="23">
          <cell r="A23" t="str">
            <v>12605005</v>
          </cell>
          <cell r="B23" t="str">
            <v>5</v>
          </cell>
          <cell r="C23" t="str">
            <v>Inv. en sociedades - Actividad financiera  - Costo</v>
          </cell>
          <cell r="D23">
            <v>12800000</v>
          </cell>
          <cell r="E23">
            <v>5070000</v>
          </cell>
          <cell r="F23">
            <v>0</v>
          </cell>
          <cell r="G23">
            <v>17870000</v>
          </cell>
        </row>
        <row r="24">
          <cell r="A24" t="str">
            <v>12605010</v>
          </cell>
          <cell r="B24" t="str">
            <v>5</v>
          </cell>
          <cell r="C24" t="str">
            <v>Inv. en sociedades - Actividad financiera  - Revaluaci¢n</v>
          </cell>
          <cell r="D24">
            <v>5811200</v>
          </cell>
          <cell r="E24">
            <v>537600</v>
          </cell>
          <cell r="F24">
            <v>0</v>
          </cell>
          <cell r="G24">
            <v>6348800</v>
          </cell>
        </row>
        <row r="25">
          <cell r="A25" t="str">
            <v>12605095</v>
          </cell>
          <cell r="B25" t="str">
            <v>5</v>
          </cell>
          <cell r="C25" t="str">
            <v>Inv. en sociedades - Actividad financiera  - Deterioro</v>
          </cell>
          <cell r="D25">
            <v>-6252800</v>
          </cell>
          <cell r="E25">
            <v>0</v>
          </cell>
          <cell r="F25">
            <v>0</v>
          </cell>
          <cell r="G25">
            <v>-6252800</v>
          </cell>
        </row>
        <row r="26">
          <cell r="A26" t="str">
            <v>13</v>
          </cell>
          <cell r="B26" t="str">
            <v>2</v>
          </cell>
          <cell r="C26" t="str">
            <v>Deudores</v>
          </cell>
          <cell r="D26">
            <v>1877603757</v>
          </cell>
          <cell r="E26">
            <v>145602430</v>
          </cell>
          <cell r="F26">
            <v>425818834</v>
          </cell>
          <cell r="G26">
            <v>1597387353</v>
          </cell>
        </row>
        <row r="27">
          <cell r="A27" t="str">
            <v>1305</v>
          </cell>
          <cell r="B27" t="str">
            <v>3</v>
          </cell>
          <cell r="C27" t="str">
            <v>Deudores comerciales y otras cuentas por cobrar.( Corriente)</v>
          </cell>
          <cell r="D27">
            <v>1548936836</v>
          </cell>
          <cell r="E27">
            <v>125368660</v>
          </cell>
          <cell r="F27">
            <v>100762306</v>
          </cell>
          <cell r="G27">
            <v>1573543190</v>
          </cell>
        </row>
        <row r="28">
          <cell r="A28" t="str">
            <v>130505</v>
          </cell>
          <cell r="B28" t="str">
            <v>4</v>
          </cell>
          <cell r="C28" t="str">
            <v>Clientes Nacionales</v>
          </cell>
          <cell r="D28">
            <v>1518750000</v>
          </cell>
          <cell r="E28">
            <v>72611481</v>
          </cell>
          <cell r="F28">
            <v>72611481</v>
          </cell>
          <cell r="G28">
            <v>1518750000</v>
          </cell>
        </row>
        <row r="29">
          <cell r="A29" t="str">
            <v>13050505</v>
          </cell>
          <cell r="B29" t="str">
            <v>5</v>
          </cell>
          <cell r="C29" t="str">
            <v>Clientes Nacionales - Normal</v>
          </cell>
          <cell r="D29">
            <v>1518750000</v>
          </cell>
          <cell r="E29">
            <v>72611481</v>
          </cell>
          <cell r="F29">
            <v>72611481</v>
          </cell>
          <cell r="G29">
            <v>1518750000</v>
          </cell>
        </row>
        <row r="30">
          <cell r="A30" t="str">
            <v>130555</v>
          </cell>
          <cell r="B30" t="str">
            <v>4</v>
          </cell>
          <cell r="C30" t="str">
            <v>Cuentas por cobrar a Trabajadores</v>
          </cell>
          <cell r="D30">
            <v>2000000</v>
          </cell>
          <cell r="E30">
            <v>0</v>
          </cell>
          <cell r="F30">
            <v>200000</v>
          </cell>
          <cell r="G30">
            <v>1800000</v>
          </cell>
        </row>
        <row r="31">
          <cell r="A31" t="str">
            <v>13055520</v>
          </cell>
          <cell r="B31" t="str">
            <v>8</v>
          </cell>
          <cell r="C31" t="str">
            <v>Cuentas por cobrar a Trabajadores - Calamidad domestica</v>
          </cell>
          <cell r="D31">
            <v>2000000</v>
          </cell>
          <cell r="E31">
            <v>0</v>
          </cell>
          <cell r="F31">
            <v>200000</v>
          </cell>
          <cell r="G31">
            <v>1800000</v>
          </cell>
        </row>
        <row r="32">
          <cell r="A32" t="str">
            <v>130595</v>
          </cell>
          <cell r="B32" t="str">
            <v>4</v>
          </cell>
          <cell r="C32" t="str">
            <v>Deudores Varios</v>
          </cell>
          <cell r="D32">
            <v>28186836</v>
          </cell>
          <cell r="E32">
            <v>52757179</v>
          </cell>
          <cell r="F32">
            <v>27950825</v>
          </cell>
          <cell r="G32">
            <v>52993190</v>
          </cell>
        </row>
        <row r="33">
          <cell r="A33" t="str">
            <v>13059505</v>
          </cell>
          <cell r="B33" t="str">
            <v>5</v>
          </cell>
          <cell r="C33" t="str">
            <v>Deudores Varios</v>
          </cell>
          <cell r="D33">
            <v>28186836</v>
          </cell>
          <cell r="E33">
            <v>52757179</v>
          </cell>
          <cell r="F33">
            <v>27950825</v>
          </cell>
          <cell r="G33">
            <v>52993190</v>
          </cell>
        </row>
        <row r="34">
          <cell r="A34" t="str">
            <v>1310</v>
          </cell>
          <cell r="B34" t="str">
            <v>3</v>
          </cell>
          <cell r="C34" t="str">
            <v>Cuentas por cobrar a entidades relacionadas. (Corriente)</v>
          </cell>
          <cell r="D34">
            <v>78416331</v>
          </cell>
          <cell r="E34">
            <v>10377742</v>
          </cell>
          <cell r="F34">
            <v>81292239</v>
          </cell>
          <cell r="G34">
            <v>7501834</v>
          </cell>
        </row>
        <row r="35">
          <cell r="A35" t="str">
            <v>131015</v>
          </cell>
          <cell r="B35" t="str">
            <v>4</v>
          </cell>
          <cell r="C35" t="str">
            <v>Cuentas por Cobrar a Socios y Accionistas</v>
          </cell>
          <cell r="D35">
            <v>78416331</v>
          </cell>
          <cell r="E35">
            <v>10377742</v>
          </cell>
          <cell r="F35">
            <v>81292239</v>
          </cell>
          <cell r="G35">
            <v>7501834</v>
          </cell>
        </row>
        <row r="36">
          <cell r="A36" t="str">
            <v>1315</v>
          </cell>
          <cell r="B36" t="str">
            <v>3</v>
          </cell>
          <cell r="C36" t="str">
            <v>Activos por Impuestos Corrientes (Corriente)</v>
          </cell>
          <cell r="D36">
            <v>250250590</v>
          </cell>
          <cell r="E36">
            <v>9856028</v>
          </cell>
          <cell r="F36">
            <v>243764289</v>
          </cell>
          <cell r="G36">
            <v>16342329</v>
          </cell>
        </row>
        <row r="37">
          <cell r="A37" t="str">
            <v>131510</v>
          </cell>
          <cell r="B37" t="str">
            <v>4</v>
          </cell>
          <cell r="C37" t="str">
            <v>Anticipo De Impuestos De Renta y Complementarios</v>
          </cell>
          <cell r="D37">
            <v>203675000</v>
          </cell>
          <cell r="E37">
            <v>0</v>
          </cell>
          <cell r="F37">
            <v>203675000</v>
          </cell>
          <cell r="G37">
            <v>0</v>
          </cell>
        </row>
        <row r="38">
          <cell r="A38" t="str">
            <v>13151001</v>
          </cell>
          <cell r="B38" t="str">
            <v>5</v>
          </cell>
          <cell r="C38" t="str">
            <v>Anticipo De Impuesto De Renta</v>
          </cell>
          <cell r="D38">
            <v>203675000</v>
          </cell>
          <cell r="E38">
            <v>0</v>
          </cell>
          <cell r="F38">
            <v>203675000</v>
          </cell>
          <cell r="G38">
            <v>0</v>
          </cell>
        </row>
        <row r="39">
          <cell r="A39" t="str">
            <v>131511</v>
          </cell>
          <cell r="B39" t="str">
            <v>4</v>
          </cell>
          <cell r="C39" t="str">
            <v>Retenciones en la fuente a favor - Renta</v>
          </cell>
          <cell r="D39">
            <v>11089840</v>
          </cell>
          <cell r="E39">
            <v>4603952</v>
          </cell>
          <cell r="F39">
            <v>15693792</v>
          </cell>
          <cell r="G39">
            <v>0</v>
          </cell>
        </row>
        <row r="40">
          <cell r="A40" t="str">
            <v>13151115</v>
          </cell>
          <cell r="B40" t="str">
            <v>5</v>
          </cell>
          <cell r="C40" t="str">
            <v>Retenciones a favor renta - Arrendamientos 3,5%</v>
          </cell>
          <cell r="D40">
            <v>10428564</v>
          </cell>
          <cell r="E40">
            <v>2256222</v>
          </cell>
          <cell r="F40">
            <v>12684786</v>
          </cell>
          <cell r="G40">
            <v>0</v>
          </cell>
        </row>
        <row r="41">
          <cell r="A41" t="str">
            <v>13151170</v>
          </cell>
          <cell r="B41" t="str">
            <v>5</v>
          </cell>
          <cell r="C41" t="str">
            <v>Retenciones a favor renta - Rendimientos financieros 7%</v>
          </cell>
          <cell r="D41">
            <v>661276</v>
          </cell>
          <cell r="E41">
            <v>2347730</v>
          </cell>
          <cell r="F41">
            <v>3009006</v>
          </cell>
          <cell r="G41">
            <v>0</v>
          </cell>
        </row>
        <row r="42">
          <cell r="A42" t="str">
            <v>131515</v>
          </cell>
          <cell r="B42" t="str">
            <v>4</v>
          </cell>
          <cell r="C42" t="str">
            <v>Sobrantes en liquidaci¢n privada de impuesto de renta</v>
          </cell>
          <cell r="D42">
            <v>32322742</v>
          </cell>
          <cell r="E42">
            <v>864365</v>
          </cell>
          <cell r="F42">
            <v>20727238</v>
          </cell>
          <cell r="G42">
            <v>12459869</v>
          </cell>
        </row>
        <row r="43">
          <cell r="A43" t="str">
            <v>13151504</v>
          </cell>
          <cell r="B43" t="str">
            <v>5</v>
          </cell>
          <cell r="C43" t="str">
            <v>Saldo a favor de impuesto  IVA</v>
          </cell>
          <cell r="D43">
            <v>32322742</v>
          </cell>
          <cell r="E43">
            <v>0</v>
          </cell>
          <cell r="F43">
            <v>20727238</v>
          </cell>
          <cell r="G43">
            <v>11595504</v>
          </cell>
        </row>
        <row r="44">
          <cell r="A44" t="str">
            <v>13151505</v>
          </cell>
          <cell r="B44" t="str">
            <v>5</v>
          </cell>
          <cell r="C44" t="str">
            <v>Saldo a favor de impuesto  IVA - Pte por compensar</v>
          </cell>
          <cell r="D44">
            <v>0</v>
          </cell>
          <cell r="E44">
            <v>864365</v>
          </cell>
          <cell r="F44">
            <v>0</v>
          </cell>
          <cell r="G44">
            <v>864365</v>
          </cell>
        </row>
        <row r="45">
          <cell r="A45" t="str">
            <v>131521</v>
          </cell>
          <cell r="B45" t="str">
            <v>4</v>
          </cell>
          <cell r="C45" t="str">
            <v>Autoretenciones en la fuente a favor</v>
          </cell>
          <cell r="D45">
            <v>3142880</v>
          </cell>
          <cell r="E45">
            <v>525379</v>
          </cell>
          <cell r="F45">
            <v>3668259</v>
          </cell>
          <cell r="G45">
            <v>0</v>
          </cell>
        </row>
        <row r="46">
          <cell r="A46" t="str">
            <v>13152108</v>
          </cell>
          <cell r="B46" t="str">
            <v>5</v>
          </cell>
          <cell r="C46" t="str">
            <v>Autoretenciones en la fuente a favor - Renta 0,80%</v>
          </cell>
          <cell r="D46">
            <v>3142880</v>
          </cell>
          <cell r="E46">
            <v>525379</v>
          </cell>
          <cell r="F46">
            <v>3668259</v>
          </cell>
          <cell r="G46">
            <v>0</v>
          </cell>
        </row>
        <row r="47">
          <cell r="A47" t="str">
            <v>131530</v>
          </cell>
          <cell r="B47" t="str">
            <v>4</v>
          </cell>
          <cell r="C47" t="str">
            <v>Anticipo de impuesto retencion en la fuente</v>
          </cell>
          <cell r="D47">
            <v>0</v>
          </cell>
          <cell r="E47">
            <v>2563667</v>
          </cell>
          <cell r="F47">
            <v>0</v>
          </cell>
          <cell r="G47">
            <v>2563667</v>
          </cell>
        </row>
        <row r="48">
          <cell r="A48" t="str">
            <v>13153024</v>
          </cell>
          <cell r="B48" t="str">
            <v>5</v>
          </cell>
          <cell r="C48" t="str">
            <v>Anticipo de impuesto a retencion en la fuente</v>
          </cell>
          <cell r="D48">
            <v>0</v>
          </cell>
          <cell r="E48">
            <v>2563667</v>
          </cell>
          <cell r="F48">
            <v>0</v>
          </cell>
          <cell r="G48">
            <v>2563667</v>
          </cell>
        </row>
        <row r="49">
          <cell r="A49" t="str">
            <v>131541</v>
          </cell>
          <cell r="B49" t="str">
            <v>4</v>
          </cell>
          <cell r="C49" t="str">
            <v>Retencion en la fuente a favor - Industria y comercio - ICA</v>
          </cell>
          <cell r="D49">
            <v>20128</v>
          </cell>
          <cell r="E49">
            <v>60414</v>
          </cell>
          <cell r="F49">
            <v>0</v>
          </cell>
          <cell r="G49">
            <v>80542</v>
          </cell>
        </row>
        <row r="50">
          <cell r="A50" t="str">
            <v>13154104</v>
          </cell>
          <cell r="B50" t="str">
            <v>5</v>
          </cell>
          <cell r="C50" t="str">
            <v>Retencion en la fuente a favor - ICA - 0,1104%</v>
          </cell>
          <cell r="D50">
            <v>20128</v>
          </cell>
          <cell r="E50">
            <v>7601</v>
          </cell>
          <cell r="F50">
            <v>0</v>
          </cell>
          <cell r="G50">
            <v>27729</v>
          </cell>
        </row>
        <row r="51">
          <cell r="A51" t="str">
            <v>13154196</v>
          </cell>
          <cell r="B51" t="str">
            <v>5</v>
          </cell>
          <cell r="C51" t="str">
            <v>Retencion en la fuente a favor - ICA - 0,966%</v>
          </cell>
          <cell r="D51">
            <v>0</v>
          </cell>
          <cell r="E51">
            <v>52813</v>
          </cell>
          <cell r="F51">
            <v>0</v>
          </cell>
          <cell r="G51">
            <v>52813</v>
          </cell>
        </row>
        <row r="52">
          <cell r="A52" t="str">
            <v>131543</v>
          </cell>
          <cell r="B52" t="str">
            <v>4</v>
          </cell>
          <cell r="C52" t="str">
            <v>Retencion en la fuente a favor - Retencion de ICA  - ICA BOG</v>
          </cell>
          <cell r="D52">
            <v>0</v>
          </cell>
          <cell r="E52">
            <v>1238251</v>
          </cell>
          <cell r="F52">
            <v>0</v>
          </cell>
          <cell r="G52">
            <v>1238251</v>
          </cell>
        </row>
        <row r="53">
          <cell r="A53" t="str">
            <v>13154301</v>
          </cell>
          <cell r="B53" t="str">
            <v>5</v>
          </cell>
          <cell r="C53" t="str">
            <v>Retencion en la fuente a favor - Rte ICA - 0,966%</v>
          </cell>
          <cell r="D53">
            <v>0</v>
          </cell>
          <cell r="E53">
            <v>1238251</v>
          </cell>
          <cell r="F53">
            <v>0</v>
          </cell>
          <cell r="G53">
            <v>1238251</v>
          </cell>
        </row>
        <row r="54">
          <cell r="A54" t="str">
            <v>15</v>
          </cell>
          <cell r="B54" t="str">
            <v>2</v>
          </cell>
          <cell r="C54" t="str">
            <v>Propiedades, Planta y Equipo</v>
          </cell>
          <cell r="D54">
            <v>2168914</v>
          </cell>
          <cell r="E54">
            <v>0</v>
          </cell>
          <cell r="F54">
            <v>44498</v>
          </cell>
          <cell r="G54">
            <v>2124416</v>
          </cell>
        </row>
        <row r="55">
          <cell r="A55" t="str">
            <v>1535</v>
          </cell>
          <cell r="B55" t="str">
            <v>3</v>
          </cell>
          <cell r="C55" t="str">
            <v>Equipo de  Comunicaci•n</v>
          </cell>
          <cell r="D55">
            <v>2168914</v>
          </cell>
          <cell r="E55">
            <v>0</v>
          </cell>
          <cell r="F55">
            <v>44498</v>
          </cell>
          <cell r="G55">
            <v>2124416</v>
          </cell>
        </row>
        <row r="56">
          <cell r="A56" t="str">
            <v>153505</v>
          </cell>
          <cell r="B56" t="str">
            <v>4</v>
          </cell>
          <cell r="C56" t="str">
            <v>Costo Equipo de Comunicaci¢n</v>
          </cell>
          <cell r="D56">
            <v>2669900</v>
          </cell>
          <cell r="E56">
            <v>0</v>
          </cell>
          <cell r="F56">
            <v>0</v>
          </cell>
          <cell r="G56">
            <v>2669900</v>
          </cell>
        </row>
        <row r="57">
          <cell r="A57" t="str">
            <v>153590</v>
          </cell>
          <cell r="B57" t="str">
            <v>4</v>
          </cell>
          <cell r="C57" t="str">
            <v>Depreciaci•n Equipo de Comunicaci¢n</v>
          </cell>
          <cell r="D57">
            <v>-500986</v>
          </cell>
          <cell r="E57">
            <v>0</v>
          </cell>
          <cell r="F57">
            <v>44498</v>
          </cell>
          <cell r="G57">
            <v>-545484</v>
          </cell>
        </row>
        <row r="58">
          <cell r="A58" t="str">
            <v>16</v>
          </cell>
          <cell r="B58" t="str">
            <v>2</v>
          </cell>
          <cell r="C58" t="str">
            <v>Propiedades de inversi¢n registradas al valor razonable con</v>
          </cell>
          <cell r="D58">
            <v>34072530984</v>
          </cell>
          <cell r="E58">
            <v>862590786</v>
          </cell>
          <cell r="F58">
            <v>446705255</v>
          </cell>
          <cell r="G58">
            <v>34488416515</v>
          </cell>
        </row>
        <row r="59">
          <cell r="A59" t="str">
            <v>1605</v>
          </cell>
          <cell r="B59" t="str">
            <v>3</v>
          </cell>
          <cell r="C59" t="str">
            <v>Propiedades de inversi¢n - Terrenos</v>
          </cell>
          <cell r="D59">
            <v>3037720000</v>
          </cell>
          <cell r="E59">
            <v>0</v>
          </cell>
          <cell r="F59">
            <v>0</v>
          </cell>
          <cell r="G59">
            <v>3037720000</v>
          </cell>
        </row>
        <row r="60">
          <cell r="A60" t="str">
            <v>160505</v>
          </cell>
          <cell r="B60" t="str">
            <v>4</v>
          </cell>
          <cell r="C60" t="str">
            <v>Propiedades de inversi¢n - Terrenos - Costo</v>
          </cell>
          <cell r="D60">
            <v>3037720000</v>
          </cell>
          <cell r="E60">
            <v>0</v>
          </cell>
          <cell r="F60">
            <v>0</v>
          </cell>
          <cell r="G60">
            <v>3037720000</v>
          </cell>
        </row>
        <row r="61">
          <cell r="A61" t="str">
            <v>1608</v>
          </cell>
          <cell r="B61" t="str">
            <v>3</v>
          </cell>
          <cell r="C61" t="str">
            <v>Propiedades de inversión - Construcciones en curso</v>
          </cell>
          <cell r="D61">
            <v>30075839833</v>
          </cell>
          <cell r="E61">
            <v>861610787</v>
          </cell>
          <cell r="F61">
            <v>166949506</v>
          </cell>
          <cell r="G61">
            <v>30770501114</v>
          </cell>
        </row>
        <row r="62">
          <cell r="A62" t="str">
            <v>160805</v>
          </cell>
          <cell r="B62" t="str">
            <v>4</v>
          </cell>
          <cell r="C62" t="str">
            <v>Propiedades de inversión - Costo Materiales</v>
          </cell>
          <cell r="D62">
            <v>4765511668</v>
          </cell>
          <cell r="E62">
            <v>307236632</v>
          </cell>
          <cell r="F62">
            <v>114160</v>
          </cell>
          <cell r="G62">
            <v>5072634140</v>
          </cell>
        </row>
        <row r="63">
          <cell r="A63" t="str">
            <v>160806</v>
          </cell>
          <cell r="B63" t="str">
            <v>4</v>
          </cell>
          <cell r="C63" t="str">
            <v>Propiedades de inversión - Costo Honorarios</v>
          </cell>
          <cell r="D63">
            <v>2618727505</v>
          </cell>
          <cell r="E63">
            <v>41329028</v>
          </cell>
          <cell r="F63">
            <v>0</v>
          </cell>
          <cell r="G63">
            <v>2660056533</v>
          </cell>
        </row>
        <row r="64">
          <cell r="A64" t="str">
            <v>160807</v>
          </cell>
          <cell r="B64" t="str">
            <v>4</v>
          </cell>
          <cell r="C64" t="str">
            <v>Propiedades de inversión - Costo Servicios</v>
          </cell>
          <cell r="D64">
            <v>22277306456</v>
          </cell>
          <cell r="E64">
            <v>489712466</v>
          </cell>
          <cell r="F64">
            <v>129016016</v>
          </cell>
          <cell r="G64">
            <v>22638002906</v>
          </cell>
        </row>
        <row r="65">
          <cell r="A65" t="str">
            <v>160808</v>
          </cell>
          <cell r="B65" t="str">
            <v>4</v>
          </cell>
          <cell r="C65" t="str">
            <v>Propiedades de inversión - Costo Legales</v>
          </cell>
          <cell r="D65">
            <v>107432581</v>
          </cell>
          <cell r="E65">
            <v>0</v>
          </cell>
          <cell r="F65">
            <v>1225850</v>
          </cell>
          <cell r="G65">
            <v>106206731</v>
          </cell>
        </row>
        <row r="66">
          <cell r="A66" t="str">
            <v>160809</v>
          </cell>
          <cell r="B66" t="str">
            <v>4</v>
          </cell>
          <cell r="C66" t="str">
            <v>Propiedades de inversión - Costo Combustibles</v>
          </cell>
          <cell r="D66">
            <v>2383040</v>
          </cell>
          <cell r="E66">
            <v>2025000</v>
          </cell>
          <cell r="F66">
            <v>0</v>
          </cell>
          <cell r="G66">
            <v>4408040</v>
          </cell>
        </row>
        <row r="67">
          <cell r="A67" t="str">
            <v>160810</v>
          </cell>
          <cell r="B67" t="str">
            <v>4</v>
          </cell>
          <cell r="C67" t="str">
            <v>Propiedades de inversión - Costo Administracion</v>
          </cell>
          <cell r="D67">
            <v>132674177</v>
          </cell>
          <cell r="E67">
            <v>4348838</v>
          </cell>
          <cell r="F67">
            <v>8235244</v>
          </cell>
          <cell r="G67">
            <v>128787771</v>
          </cell>
        </row>
        <row r="68">
          <cell r="A68" t="str">
            <v>160811</v>
          </cell>
          <cell r="B68" t="str">
            <v>4</v>
          </cell>
          <cell r="C68" t="str">
            <v>Propiedades de inversión - Costo Servicios Publicos</v>
          </cell>
          <cell r="D68">
            <v>41653215</v>
          </cell>
          <cell r="E68">
            <v>16958823</v>
          </cell>
          <cell r="F68">
            <v>0</v>
          </cell>
          <cell r="G68">
            <v>58612038</v>
          </cell>
        </row>
        <row r="69">
          <cell r="A69" t="str">
            <v>160812</v>
          </cell>
          <cell r="B69" t="str">
            <v>4</v>
          </cell>
          <cell r="C69" t="str">
            <v>Propiedades de inversión - Costo Arrendamientos</v>
          </cell>
          <cell r="D69">
            <v>1145886</v>
          </cell>
          <cell r="E69">
            <v>0</v>
          </cell>
          <cell r="F69">
            <v>0</v>
          </cell>
          <cell r="G69">
            <v>1145886</v>
          </cell>
        </row>
        <row r="70">
          <cell r="A70" t="str">
            <v>160813</v>
          </cell>
          <cell r="B70" t="str">
            <v>4</v>
          </cell>
          <cell r="C70" t="str">
            <v>Propiedades de inversión - Costo Servicios de transportes</v>
          </cell>
          <cell r="D70">
            <v>13391796</v>
          </cell>
          <cell r="E70">
            <v>0</v>
          </cell>
          <cell r="F70">
            <v>0</v>
          </cell>
          <cell r="G70">
            <v>13391796</v>
          </cell>
        </row>
        <row r="71">
          <cell r="A71" t="str">
            <v>160814</v>
          </cell>
          <cell r="B71" t="str">
            <v>4</v>
          </cell>
          <cell r="C71" t="str">
            <v>Propiedades de inversión - Costo Tasas y contribuciones</v>
          </cell>
          <cell r="D71">
            <v>78981290</v>
          </cell>
          <cell r="E71">
            <v>0</v>
          </cell>
          <cell r="F71">
            <v>0</v>
          </cell>
          <cell r="G71">
            <v>78981290</v>
          </cell>
        </row>
        <row r="72">
          <cell r="A72" t="str">
            <v>160815</v>
          </cell>
          <cell r="B72" t="str">
            <v>6</v>
          </cell>
          <cell r="C72" t="str">
            <v xml:space="preserve">Propiedades de inversión - Costo Licencias_x000D_
</v>
          </cell>
          <cell r="D72">
            <v>10797224</v>
          </cell>
          <cell r="E72">
            <v>0</v>
          </cell>
          <cell r="F72">
            <v>0</v>
          </cell>
          <cell r="G72">
            <v>10797224</v>
          </cell>
        </row>
        <row r="73">
          <cell r="A73" t="str">
            <v>160816</v>
          </cell>
          <cell r="B73" t="str">
            <v>4</v>
          </cell>
          <cell r="C73" t="str">
            <v>Propiedades de inversión - Costo Seguros</v>
          </cell>
          <cell r="D73">
            <v>2371372</v>
          </cell>
          <cell r="E73">
            <v>0</v>
          </cell>
          <cell r="F73">
            <v>0</v>
          </cell>
          <cell r="G73">
            <v>2371372</v>
          </cell>
        </row>
        <row r="74">
          <cell r="A74" t="str">
            <v>160895</v>
          </cell>
          <cell r="B74" t="str">
            <v>4</v>
          </cell>
          <cell r="C74" t="str">
            <v>Propiedades de inversión - Costo Diversos</v>
          </cell>
          <cell r="D74">
            <v>23463623</v>
          </cell>
          <cell r="E74">
            <v>0</v>
          </cell>
          <cell r="F74">
            <v>0</v>
          </cell>
          <cell r="G74">
            <v>23463623</v>
          </cell>
        </row>
        <row r="75">
          <cell r="A75" t="str">
            <v>160898</v>
          </cell>
          <cell r="B75" t="str">
            <v>4</v>
          </cell>
          <cell r="C75" t="str">
            <v>Propiedades de inversión - Descuentos de proveedores</v>
          </cell>
          <cell r="D75">
            <v>0</v>
          </cell>
          <cell r="E75">
            <v>0</v>
          </cell>
          <cell r="F75">
            <v>28358236</v>
          </cell>
          <cell r="G75">
            <v>-28358236</v>
          </cell>
        </row>
        <row r="76">
          <cell r="A76" t="str">
            <v>1680</v>
          </cell>
          <cell r="B76" t="str">
            <v>3</v>
          </cell>
          <cell r="C76" t="str">
            <v>Anticipos para adquisición propiedades de inversión</v>
          </cell>
          <cell r="D76">
            <v>958971151</v>
          </cell>
          <cell r="E76">
            <v>979999</v>
          </cell>
          <cell r="F76">
            <v>279755749</v>
          </cell>
          <cell r="G76">
            <v>680195401</v>
          </cell>
        </row>
        <row r="77">
          <cell r="A77" t="str">
            <v>168008</v>
          </cell>
          <cell r="B77" t="str">
            <v>4</v>
          </cell>
          <cell r="C77" t="str">
            <v>Anticipos para adquisición de activos-construcciones en curs</v>
          </cell>
          <cell r="D77">
            <v>958971151</v>
          </cell>
          <cell r="E77">
            <v>979999</v>
          </cell>
          <cell r="F77">
            <v>279755749</v>
          </cell>
          <cell r="G77">
            <v>680195401</v>
          </cell>
        </row>
        <row r="78">
          <cell r="A78" t="str">
            <v>17</v>
          </cell>
          <cell r="B78" t="str">
            <v>2</v>
          </cell>
          <cell r="C78" t="str">
            <v>Activos intangibles.</v>
          </cell>
          <cell r="D78">
            <v>16062248061</v>
          </cell>
          <cell r="E78">
            <v>303958</v>
          </cell>
          <cell r="F78">
            <v>4227882</v>
          </cell>
          <cell r="G78">
            <v>16058324137</v>
          </cell>
        </row>
        <row r="79">
          <cell r="A79" t="str">
            <v>1755</v>
          </cell>
          <cell r="B79" t="str">
            <v>3</v>
          </cell>
          <cell r="C79" t="str">
            <v>Activos intangibles. (No Corriente)</v>
          </cell>
          <cell r="D79">
            <v>16062248061</v>
          </cell>
          <cell r="E79">
            <v>303958</v>
          </cell>
          <cell r="F79">
            <v>4227882</v>
          </cell>
          <cell r="G79">
            <v>16058324137</v>
          </cell>
        </row>
        <row r="80">
          <cell r="A80" t="str">
            <v>175525</v>
          </cell>
          <cell r="B80" t="str">
            <v>4</v>
          </cell>
          <cell r="C80" t="str">
            <v>Derechos</v>
          </cell>
          <cell r="D80">
            <v>16062248061</v>
          </cell>
          <cell r="E80">
            <v>303958</v>
          </cell>
          <cell r="F80">
            <v>4227882</v>
          </cell>
          <cell r="G80">
            <v>16058324137</v>
          </cell>
        </row>
        <row r="81">
          <cell r="A81" t="str">
            <v>17552505</v>
          </cell>
          <cell r="B81" t="str">
            <v>5</v>
          </cell>
          <cell r="C81" t="str">
            <v>Derechos de fidecomiso de administracion</v>
          </cell>
          <cell r="D81">
            <v>16000000000</v>
          </cell>
          <cell r="E81">
            <v>0</v>
          </cell>
          <cell r="F81">
            <v>0</v>
          </cell>
          <cell r="G81">
            <v>16000000000</v>
          </cell>
        </row>
        <row r="82">
          <cell r="A82" t="str">
            <v>17552510</v>
          </cell>
          <cell r="B82" t="str">
            <v>5</v>
          </cell>
          <cell r="C82" t="str">
            <v>PA IWZU Cuenta de ahorros No.1220088575</v>
          </cell>
          <cell r="D82">
            <v>4312238</v>
          </cell>
          <cell r="E82">
            <v>120233</v>
          </cell>
          <cell r="F82">
            <v>4227882</v>
          </cell>
          <cell r="G82">
            <v>204589</v>
          </cell>
        </row>
        <row r="83">
          <cell r="A83" t="str">
            <v>17552515</v>
          </cell>
          <cell r="B83" t="str">
            <v>5</v>
          </cell>
          <cell r="C83" t="str">
            <v>PA IWZU Inversion colectiva No 124234826</v>
          </cell>
          <cell r="D83">
            <v>51038099</v>
          </cell>
          <cell r="E83">
            <v>183295</v>
          </cell>
          <cell r="F83">
            <v>0</v>
          </cell>
          <cell r="G83">
            <v>51221394</v>
          </cell>
        </row>
        <row r="84">
          <cell r="A84" t="str">
            <v>17552520</v>
          </cell>
          <cell r="B84" t="str">
            <v>5</v>
          </cell>
          <cell r="C84" t="str">
            <v>Fidecomiso hotel calle 80 No 363998 en Alianza</v>
          </cell>
          <cell r="D84">
            <v>6897724</v>
          </cell>
          <cell r="E84">
            <v>430</v>
          </cell>
          <cell r="F84">
            <v>0</v>
          </cell>
          <cell r="G84">
            <v>6898154</v>
          </cell>
        </row>
        <row r="85">
          <cell r="A85" t="str">
            <v>18</v>
          </cell>
          <cell r="B85" t="str">
            <v>2</v>
          </cell>
          <cell r="C85" t="str">
            <v>Otros Activos no financieros</v>
          </cell>
          <cell r="D85">
            <v>868096275</v>
          </cell>
          <cell r="E85">
            <v>248870870</v>
          </cell>
          <cell r="F85">
            <v>57977145</v>
          </cell>
          <cell r="G85">
            <v>1058990000</v>
          </cell>
        </row>
        <row r="86">
          <cell r="A86" t="str">
            <v>1805</v>
          </cell>
          <cell r="B86" t="str">
            <v>3</v>
          </cell>
          <cell r="C86" t="str">
            <v>Gastos Pagados por Anticipado</v>
          </cell>
          <cell r="D86">
            <v>3979524</v>
          </cell>
          <cell r="E86">
            <v>0</v>
          </cell>
          <cell r="F86">
            <v>3979524</v>
          </cell>
          <cell r="G86">
            <v>0</v>
          </cell>
        </row>
        <row r="87">
          <cell r="A87" t="str">
            <v>180505</v>
          </cell>
          <cell r="B87" t="str">
            <v>4</v>
          </cell>
          <cell r="C87" t="str">
            <v>Gastos Laborales</v>
          </cell>
          <cell r="D87">
            <v>3866000</v>
          </cell>
          <cell r="E87">
            <v>0</v>
          </cell>
          <cell r="F87">
            <v>3866000</v>
          </cell>
          <cell r="G87">
            <v>0</v>
          </cell>
        </row>
        <row r="88">
          <cell r="A88" t="str">
            <v>18050505</v>
          </cell>
          <cell r="B88" t="str">
            <v>5</v>
          </cell>
          <cell r="C88" t="str">
            <v>Salarios</v>
          </cell>
          <cell r="D88">
            <v>3866000</v>
          </cell>
          <cell r="E88">
            <v>0</v>
          </cell>
          <cell r="F88">
            <v>3866000</v>
          </cell>
          <cell r="G88">
            <v>0</v>
          </cell>
        </row>
        <row r="89">
          <cell r="A89" t="str">
            <v>180535</v>
          </cell>
          <cell r="B89" t="str">
            <v>4</v>
          </cell>
          <cell r="C89" t="str">
            <v>Servicios</v>
          </cell>
          <cell r="D89">
            <v>113524</v>
          </cell>
          <cell r="E89">
            <v>0</v>
          </cell>
          <cell r="F89">
            <v>113524</v>
          </cell>
          <cell r="G89">
            <v>0</v>
          </cell>
        </row>
        <row r="90">
          <cell r="A90" t="str">
            <v>1830</v>
          </cell>
          <cell r="B90" t="str">
            <v>3</v>
          </cell>
          <cell r="C90" t="str">
            <v>Activos por impuestos diferidos</v>
          </cell>
          <cell r="D90">
            <v>855116751</v>
          </cell>
          <cell r="E90">
            <v>248870870</v>
          </cell>
          <cell r="F90">
            <v>53997621</v>
          </cell>
          <cell r="G90">
            <v>1049990000</v>
          </cell>
        </row>
        <row r="91">
          <cell r="A91" t="str">
            <v>183005</v>
          </cell>
          <cell r="B91" t="str">
            <v>4</v>
          </cell>
          <cell r="C91" t="str">
            <v>Impuesto de renta diferido</v>
          </cell>
          <cell r="D91">
            <v>855116751</v>
          </cell>
          <cell r="E91">
            <v>248870870</v>
          </cell>
          <cell r="F91">
            <v>53997621</v>
          </cell>
          <cell r="G91">
            <v>1049990000</v>
          </cell>
        </row>
        <row r="92">
          <cell r="A92" t="str">
            <v>18300510</v>
          </cell>
          <cell r="B92" t="str">
            <v>5</v>
          </cell>
          <cell r="C92" t="str">
            <v>Impuesto de renta diferido - Dif. temporales en pasivos</v>
          </cell>
          <cell r="D92">
            <v>299730</v>
          </cell>
          <cell r="E92">
            <v>0</v>
          </cell>
          <cell r="F92">
            <v>299730</v>
          </cell>
          <cell r="G92">
            <v>0</v>
          </cell>
        </row>
        <row r="93">
          <cell r="A93" t="str">
            <v>18300515</v>
          </cell>
          <cell r="B93" t="str">
            <v>5</v>
          </cell>
          <cell r="C93" t="str">
            <v>Impuesto de renta diferido - P‚rdidas fiscales</v>
          </cell>
          <cell r="D93">
            <v>137324270</v>
          </cell>
          <cell r="E93">
            <v>128004395</v>
          </cell>
          <cell r="F93">
            <v>30408665</v>
          </cell>
          <cell r="G93">
            <v>234920000</v>
          </cell>
        </row>
        <row r="94">
          <cell r="A94" t="str">
            <v>18300520</v>
          </cell>
          <cell r="B94" t="str">
            <v>5</v>
          </cell>
          <cell r="C94" t="str">
            <v>Impuesto de renta diferido - Dif. Renta presuntiva</v>
          </cell>
          <cell r="D94">
            <v>717492751</v>
          </cell>
          <cell r="E94">
            <v>120866475</v>
          </cell>
          <cell r="F94">
            <v>23289226</v>
          </cell>
          <cell r="G94">
            <v>815070000</v>
          </cell>
        </row>
        <row r="95">
          <cell r="A95" t="str">
            <v>1880</v>
          </cell>
          <cell r="B95" t="str">
            <v>3</v>
          </cell>
          <cell r="C95" t="str">
            <v>Otros Activos no Financieros (No Corriente)</v>
          </cell>
          <cell r="D95">
            <v>9000000</v>
          </cell>
          <cell r="E95">
            <v>0</v>
          </cell>
          <cell r="F95">
            <v>0</v>
          </cell>
          <cell r="G95">
            <v>9000000</v>
          </cell>
        </row>
        <row r="96">
          <cell r="A96" t="str">
            <v>188005</v>
          </cell>
          <cell r="B96" t="str">
            <v>4</v>
          </cell>
          <cell r="C96" t="str">
            <v>Bienes de arte y cultura</v>
          </cell>
          <cell r="D96">
            <v>9000000</v>
          </cell>
          <cell r="E96">
            <v>0</v>
          </cell>
          <cell r="F96">
            <v>0</v>
          </cell>
          <cell r="G96">
            <v>9000000</v>
          </cell>
        </row>
        <row r="97">
          <cell r="A97" t="str">
            <v>2</v>
          </cell>
          <cell r="B97" t="str">
            <v>1</v>
          </cell>
          <cell r="C97" t="str">
            <v>PASIVO</v>
          </cell>
          <cell r="D97">
            <v>15341896253</v>
          </cell>
          <cell r="E97">
            <v>6027941380</v>
          </cell>
          <cell r="F97">
            <v>1951044522</v>
          </cell>
          <cell r="G97">
            <v>11264999395</v>
          </cell>
        </row>
        <row r="98">
          <cell r="A98" t="str">
            <v>22</v>
          </cell>
          <cell r="B98" t="str">
            <v>2</v>
          </cell>
          <cell r="C98" t="str">
            <v>Proveedores y Cuentas por Pagar</v>
          </cell>
          <cell r="D98">
            <v>13996325921</v>
          </cell>
          <cell r="E98">
            <v>5383561407</v>
          </cell>
          <cell r="F98">
            <v>1514894249</v>
          </cell>
          <cell r="G98">
            <v>10127658763</v>
          </cell>
        </row>
        <row r="99">
          <cell r="A99" t="str">
            <v>2210</v>
          </cell>
          <cell r="B99" t="str">
            <v>3</v>
          </cell>
          <cell r="C99" t="str">
            <v>Costos y gastos por pagar</v>
          </cell>
          <cell r="D99">
            <v>547388711</v>
          </cell>
          <cell r="E99">
            <v>513553990</v>
          </cell>
          <cell r="F99">
            <v>405410669</v>
          </cell>
          <cell r="G99">
            <v>439245390</v>
          </cell>
        </row>
        <row r="100">
          <cell r="A100" t="str">
            <v>221005</v>
          </cell>
          <cell r="B100" t="str">
            <v>4</v>
          </cell>
          <cell r="C100" t="str">
            <v>Honorarios</v>
          </cell>
          <cell r="D100">
            <v>2028368</v>
          </cell>
          <cell r="E100">
            <v>2028368</v>
          </cell>
          <cell r="F100">
            <v>0</v>
          </cell>
          <cell r="G100">
            <v>0</v>
          </cell>
        </row>
        <row r="101">
          <cell r="A101" t="str">
            <v>221095</v>
          </cell>
          <cell r="B101" t="str">
            <v>4</v>
          </cell>
          <cell r="C101" t="str">
            <v>Otrosÿ</v>
          </cell>
          <cell r="D101">
            <v>545360343</v>
          </cell>
          <cell r="E101">
            <v>511525622</v>
          </cell>
          <cell r="F101">
            <v>405410669</v>
          </cell>
          <cell r="G101">
            <v>439245390</v>
          </cell>
        </row>
        <row r="102">
          <cell r="A102" t="str">
            <v>22109595</v>
          </cell>
          <cell r="B102" t="str">
            <v>5</v>
          </cell>
          <cell r="C102" t="str">
            <v>Otros - Costos y gastos por pagar</v>
          </cell>
          <cell r="D102">
            <v>545360343</v>
          </cell>
          <cell r="E102">
            <v>511525622</v>
          </cell>
          <cell r="F102">
            <v>405410669</v>
          </cell>
          <cell r="G102">
            <v>439245390</v>
          </cell>
        </row>
        <row r="103">
          <cell r="A103" t="str">
            <v>2215</v>
          </cell>
          <cell r="B103" t="str">
            <v>3</v>
          </cell>
          <cell r="C103" t="str">
            <v>Retenciones y aportes de n¢mina</v>
          </cell>
          <cell r="D103">
            <v>3881400</v>
          </cell>
          <cell r="E103">
            <v>3881400</v>
          </cell>
          <cell r="F103">
            <v>3874000</v>
          </cell>
          <cell r="G103">
            <v>3874000</v>
          </cell>
        </row>
        <row r="104">
          <cell r="A104" t="str">
            <v>221505</v>
          </cell>
          <cell r="B104" t="str">
            <v>4</v>
          </cell>
          <cell r="C104" t="str">
            <v>Aportes a entidades promotoras de salud, EPS</v>
          </cell>
          <cell r="D104">
            <v>620400</v>
          </cell>
          <cell r="E104">
            <v>620400</v>
          </cell>
          <cell r="F104">
            <v>620400</v>
          </cell>
          <cell r="G104">
            <v>620400</v>
          </cell>
        </row>
        <row r="105">
          <cell r="A105" t="str">
            <v>221510</v>
          </cell>
          <cell r="B105" t="str">
            <v>4</v>
          </cell>
          <cell r="C105" t="str">
            <v>Fondos de pensiones</v>
          </cell>
          <cell r="D105">
            <v>2559400</v>
          </cell>
          <cell r="E105">
            <v>2559400</v>
          </cell>
          <cell r="F105">
            <v>2559800</v>
          </cell>
          <cell r="G105">
            <v>2559800</v>
          </cell>
        </row>
        <row r="106">
          <cell r="A106" t="str">
            <v>221515</v>
          </cell>
          <cell r="B106" t="str">
            <v>4</v>
          </cell>
          <cell r="C106" t="str">
            <v>Aportes a administradoras de riesgos profesionales, ARP</v>
          </cell>
          <cell r="D106">
            <v>81200</v>
          </cell>
          <cell r="E106">
            <v>81200</v>
          </cell>
          <cell r="F106">
            <v>73400</v>
          </cell>
          <cell r="G106">
            <v>73400</v>
          </cell>
        </row>
        <row r="107">
          <cell r="A107" t="str">
            <v>221520</v>
          </cell>
          <cell r="B107" t="str">
            <v>4</v>
          </cell>
          <cell r="C107" t="str">
            <v>Aportes al ICBF, SENA y cajas de compensaci¢n</v>
          </cell>
          <cell r="D107">
            <v>620400</v>
          </cell>
          <cell r="E107">
            <v>620400</v>
          </cell>
          <cell r="F107">
            <v>620400</v>
          </cell>
          <cell r="G107">
            <v>620400</v>
          </cell>
        </row>
        <row r="108">
          <cell r="A108" t="str">
            <v>2220</v>
          </cell>
          <cell r="B108" t="str">
            <v>3</v>
          </cell>
          <cell r="C108" t="str">
            <v>Acreedores varios</v>
          </cell>
          <cell r="D108">
            <v>9075142895</v>
          </cell>
          <cell r="E108">
            <v>471000160</v>
          </cell>
          <cell r="F108">
            <v>1055284557</v>
          </cell>
          <cell r="G108">
            <v>9659427292</v>
          </cell>
        </row>
        <row r="109">
          <cell r="A109" t="str">
            <v>222095</v>
          </cell>
          <cell r="B109" t="str">
            <v>4</v>
          </cell>
          <cell r="C109" t="str">
            <v>Otrosÿ</v>
          </cell>
          <cell r="D109">
            <v>9075142895</v>
          </cell>
          <cell r="E109">
            <v>471000160</v>
          </cell>
          <cell r="F109">
            <v>1055284557</v>
          </cell>
          <cell r="G109">
            <v>9659427292</v>
          </cell>
        </row>
        <row r="110">
          <cell r="A110" t="str">
            <v>2230</v>
          </cell>
          <cell r="B110" t="str">
            <v>3</v>
          </cell>
          <cell r="C110" t="str">
            <v>Cuentas por pagar a entidades relacionadas.(Corriente)</v>
          </cell>
          <cell r="D110">
            <v>4369041720</v>
          </cell>
          <cell r="E110">
            <v>4373196814</v>
          </cell>
          <cell r="F110">
            <v>9225094</v>
          </cell>
          <cell r="G110">
            <v>5070000</v>
          </cell>
        </row>
        <row r="111">
          <cell r="A111" t="str">
            <v>223025</v>
          </cell>
          <cell r="B111" t="str">
            <v>4</v>
          </cell>
          <cell r="C111" t="str">
            <v>Deudas con accionistas o socios</v>
          </cell>
          <cell r="D111">
            <v>4369041720</v>
          </cell>
          <cell r="E111">
            <v>4373196814</v>
          </cell>
          <cell r="F111">
            <v>9225094</v>
          </cell>
          <cell r="G111">
            <v>5070000</v>
          </cell>
        </row>
        <row r="112">
          <cell r="A112" t="str">
            <v>2235</v>
          </cell>
          <cell r="B112" t="str">
            <v>3</v>
          </cell>
          <cell r="C112" t="str">
            <v>Obligaciones Laborales</v>
          </cell>
          <cell r="D112">
            <v>871195</v>
          </cell>
          <cell r="E112">
            <v>21929043</v>
          </cell>
          <cell r="F112">
            <v>41099929</v>
          </cell>
          <cell r="G112">
            <v>20042081</v>
          </cell>
        </row>
        <row r="113">
          <cell r="A113" t="str">
            <v>223505</v>
          </cell>
          <cell r="B113" t="str">
            <v>4</v>
          </cell>
          <cell r="C113" t="str">
            <v>Salarios por pagar</v>
          </cell>
          <cell r="D113">
            <v>0</v>
          </cell>
          <cell r="E113">
            <v>21929043</v>
          </cell>
          <cell r="F113">
            <v>21929043</v>
          </cell>
          <cell r="G113">
            <v>0</v>
          </cell>
        </row>
        <row r="114">
          <cell r="A114" t="str">
            <v>223510</v>
          </cell>
          <cell r="B114" t="str">
            <v>4</v>
          </cell>
          <cell r="C114" t="str">
            <v>Cesant¡as consolidadas</v>
          </cell>
          <cell r="D114">
            <v>0</v>
          </cell>
          <cell r="E114">
            <v>0</v>
          </cell>
          <cell r="F114">
            <v>13432513</v>
          </cell>
          <cell r="G114">
            <v>13432513</v>
          </cell>
        </row>
        <row r="115">
          <cell r="A115" t="str">
            <v>223515</v>
          </cell>
          <cell r="B115" t="str">
            <v>4</v>
          </cell>
          <cell r="C115" t="str">
            <v>Intereses sobre cesant¡as</v>
          </cell>
          <cell r="D115">
            <v>0</v>
          </cell>
          <cell r="E115">
            <v>0</v>
          </cell>
          <cell r="F115">
            <v>1505975</v>
          </cell>
          <cell r="G115">
            <v>1505975</v>
          </cell>
        </row>
        <row r="116">
          <cell r="A116" t="str">
            <v>223535</v>
          </cell>
          <cell r="B116" t="str">
            <v>4</v>
          </cell>
          <cell r="C116" t="str">
            <v>Vacaciones consolidadas</v>
          </cell>
          <cell r="D116">
            <v>871195</v>
          </cell>
          <cell r="E116">
            <v>0</v>
          </cell>
          <cell r="F116">
            <v>4232398</v>
          </cell>
          <cell r="G116">
            <v>5103593</v>
          </cell>
        </row>
        <row r="117">
          <cell r="A117" t="str">
            <v>23</v>
          </cell>
          <cell r="B117" t="str">
            <v>2</v>
          </cell>
          <cell r="C117" t="str">
            <v>Pasivos por retenciones en la fuente. (Corriente)</v>
          </cell>
          <cell r="D117">
            <v>29845351</v>
          </cell>
          <cell r="E117">
            <v>23037862</v>
          </cell>
          <cell r="F117">
            <v>26430920</v>
          </cell>
          <cell r="G117">
            <v>33238409</v>
          </cell>
        </row>
        <row r="118">
          <cell r="A118" t="str">
            <v>2305</v>
          </cell>
          <cell r="B118" t="str">
            <v>3</v>
          </cell>
          <cell r="C118" t="str">
            <v>Retenci¢n en la fuente</v>
          </cell>
          <cell r="D118">
            <v>23030060</v>
          </cell>
          <cell r="E118">
            <v>23037862</v>
          </cell>
          <cell r="F118">
            <v>20186225</v>
          </cell>
          <cell r="G118">
            <v>20178423</v>
          </cell>
        </row>
        <row r="119">
          <cell r="A119" t="str">
            <v>230505</v>
          </cell>
          <cell r="B119" t="str">
            <v>4</v>
          </cell>
          <cell r="C119" t="str">
            <v>Retenci¢n - Salarios y pagos laborales</v>
          </cell>
          <cell r="D119">
            <v>11000</v>
          </cell>
          <cell r="E119">
            <v>11000</v>
          </cell>
          <cell r="F119">
            <v>11000</v>
          </cell>
          <cell r="G119">
            <v>11000</v>
          </cell>
        </row>
        <row r="120">
          <cell r="A120" t="str">
            <v>23050505</v>
          </cell>
          <cell r="B120" t="str">
            <v>5</v>
          </cell>
          <cell r="C120" t="str">
            <v>Retenci¢n - Salarios y pagos laborales Art 383- Recaudada</v>
          </cell>
          <cell r="D120">
            <v>4302000</v>
          </cell>
          <cell r="E120">
            <v>0</v>
          </cell>
          <cell r="F120">
            <v>11000</v>
          </cell>
          <cell r="G120">
            <v>4313000</v>
          </cell>
        </row>
        <row r="121">
          <cell r="A121" t="str">
            <v>23050595</v>
          </cell>
          <cell r="B121" t="str">
            <v>5</v>
          </cell>
          <cell r="C121" t="str">
            <v>Retenci¢n - Salarios y pagos laborales - Pagos DIAN</v>
          </cell>
          <cell r="D121">
            <v>-4291000</v>
          </cell>
          <cell r="E121">
            <v>11000</v>
          </cell>
          <cell r="F121">
            <v>0</v>
          </cell>
          <cell r="G121">
            <v>-4302000</v>
          </cell>
        </row>
        <row r="122">
          <cell r="A122" t="str">
            <v>230515</v>
          </cell>
          <cell r="B122" t="str">
            <v>4</v>
          </cell>
          <cell r="C122" t="str">
            <v>Retencion - Honorarios</v>
          </cell>
          <cell r="D122">
            <v>2288394</v>
          </cell>
          <cell r="E122">
            <v>2288394</v>
          </cell>
          <cell r="F122">
            <v>1610908</v>
          </cell>
          <cell r="G122">
            <v>1610908</v>
          </cell>
        </row>
        <row r="123">
          <cell r="A123" t="str">
            <v>23051511</v>
          </cell>
          <cell r="B123" t="str">
            <v>5</v>
          </cell>
          <cell r="C123" t="str">
            <v>Retencion - Honorarios - 11% Recaudada</v>
          </cell>
          <cell r="D123">
            <v>67015441</v>
          </cell>
          <cell r="E123">
            <v>0</v>
          </cell>
          <cell r="F123">
            <v>1610908</v>
          </cell>
          <cell r="G123">
            <v>68626349</v>
          </cell>
        </row>
        <row r="124">
          <cell r="A124" t="str">
            <v>23051595</v>
          </cell>
          <cell r="B124" t="str">
            <v>5</v>
          </cell>
          <cell r="C124" t="str">
            <v>Retencion - Honorarios - Pagos DIAN</v>
          </cell>
          <cell r="D124">
            <v>-64727047</v>
          </cell>
          <cell r="E124">
            <v>2288394</v>
          </cell>
          <cell r="F124">
            <v>0</v>
          </cell>
          <cell r="G124">
            <v>-67015441</v>
          </cell>
        </row>
        <row r="125">
          <cell r="A125" t="str">
            <v>23052011</v>
          </cell>
          <cell r="B125" t="str">
            <v>5</v>
          </cell>
          <cell r="C125" t="str">
            <v>Retencion - Comisiones - 11% Recaudada</v>
          </cell>
          <cell r="D125">
            <v>7392000</v>
          </cell>
          <cell r="E125">
            <v>0</v>
          </cell>
          <cell r="F125">
            <v>0</v>
          </cell>
          <cell r="G125">
            <v>7392000</v>
          </cell>
        </row>
        <row r="126">
          <cell r="A126" t="str">
            <v>23052095</v>
          </cell>
          <cell r="B126" t="str">
            <v>5</v>
          </cell>
          <cell r="C126" t="str">
            <v>Retencion - Comisiones - Pagos DIAN</v>
          </cell>
          <cell r="D126">
            <v>-7392000</v>
          </cell>
          <cell r="E126">
            <v>0</v>
          </cell>
          <cell r="F126">
            <v>0</v>
          </cell>
          <cell r="G126">
            <v>-7392000</v>
          </cell>
        </row>
        <row r="127">
          <cell r="A127" t="str">
            <v>230525</v>
          </cell>
          <cell r="B127" t="str">
            <v>4</v>
          </cell>
          <cell r="C127" t="str">
            <v>Retencion - Servicios</v>
          </cell>
          <cell r="D127">
            <v>457286</v>
          </cell>
          <cell r="E127">
            <v>457286</v>
          </cell>
          <cell r="F127">
            <v>93905</v>
          </cell>
          <cell r="G127">
            <v>93905</v>
          </cell>
        </row>
        <row r="128">
          <cell r="A128" t="str">
            <v>23052501</v>
          </cell>
          <cell r="B128" t="str">
            <v>5</v>
          </cell>
          <cell r="C128" t="str">
            <v>Retencion Servicios 1% - Recaudada</v>
          </cell>
          <cell r="D128">
            <v>10322</v>
          </cell>
          <cell r="E128">
            <v>0</v>
          </cell>
          <cell r="F128">
            <v>0</v>
          </cell>
          <cell r="G128">
            <v>10322</v>
          </cell>
        </row>
        <row r="129">
          <cell r="A129" t="str">
            <v>23052502</v>
          </cell>
          <cell r="B129" t="str">
            <v>5</v>
          </cell>
          <cell r="C129" t="str">
            <v>Retencion Servicios 2% - Recaudada</v>
          </cell>
          <cell r="D129">
            <v>270202</v>
          </cell>
          <cell r="E129">
            <v>0</v>
          </cell>
          <cell r="F129">
            <v>59505</v>
          </cell>
          <cell r="G129">
            <v>329707</v>
          </cell>
        </row>
        <row r="130">
          <cell r="A130" t="str">
            <v>23052540</v>
          </cell>
          <cell r="B130" t="str">
            <v>5</v>
          </cell>
          <cell r="C130" t="str">
            <v>Retencion - Servicios - 4%  Recaudada</v>
          </cell>
          <cell r="D130">
            <v>7369574</v>
          </cell>
          <cell r="E130">
            <v>0</v>
          </cell>
          <cell r="F130">
            <v>34400</v>
          </cell>
          <cell r="G130">
            <v>7403974</v>
          </cell>
        </row>
        <row r="131">
          <cell r="A131" t="str">
            <v>23052560</v>
          </cell>
          <cell r="B131" t="str">
            <v>5</v>
          </cell>
          <cell r="C131" t="str">
            <v>Retencion - Servicios - 6% Recaudada</v>
          </cell>
          <cell r="D131">
            <v>1330427</v>
          </cell>
          <cell r="E131">
            <v>0</v>
          </cell>
          <cell r="F131">
            <v>0</v>
          </cell>
          <cell r="G131">
            <v>1330427</v>
          </cell>
        </row>
        <row r="132">
          <cell r="A132" t="str">
            <v>23052595</v>
          </cell>
          <cell r="B132" t="str">
            <v>5</v>
          </cell>
          <cell r="C132" t="str">
            <v>Retencion - Servicios - Pagos DIAN</v>
          </cell>
          <cell r="D132">
            <v>-8523239</v>
          </cell>
          <cell r="E132">
            <v>457286</v>
          </cell>
          <cell r="F132">
            <v>0</v>
          </cell>
          <cell r="G132">
            <v>-8980525</v>
          </cell>
        </row>
        <row r="133">
          <cell r="A133" t="str">
            <v>230530</v>
          </cell>
          <cell r="B133" t="str">
            <v>4</v>
          </cell>
          <cell r="C133" t="str">
            <v>Retencion - Arrendamientos</v>
          </cell>
          <cell r="D133">
            <v>-51177</v>
          </cell>
          <cell r="E133">
            <v>0</v>
          </cell>
          <cell r="F133">
            <v>51177</v>
          </cell>
          <cell r="G133">
            <v>0</v>
          </cell>
        </row>
        <row r="134">
          <cell r="A134" t="str">
            <v>23053040</v>
          </cell>
          <cell r="B134" t="str">
            <v>5</v>
          </cell>
          <cell r="C134" t="str">
            <v>Retencion - Arrendamientos - 4% Recaudada</v>
          </cell>
          <cell r="D134">
            <v>757375</v>
          </cell>
          <cell r="E134">
            <v>0</v>
          </cell>
          <cell r="F134">
            <v>0</v>
          </cell>
          <cell r="G134">
            <v>757375</v>
          </cell>
        </row>
        <row r="135">
          <cell r="A135" t="str">
            <v>23053095</v>
          </cell>
          <cell r="B135" t="str">
            <v>5</v>
          </cell>
          <cell r="C135" t="str">
            <v>Retencion - Arrendamientos - Pagos DIAN</v>
          </cell>
          <cell r="D135">
            <v>-808552</v>
          </cell>
          <cell r="E135">
            <v>0</v>
          </cell>
          <cell r="F135">
            <v>51177</v>
          </cell>
          <cell r="G135">
            <v>-757375</v>
          </cell>
        </row>
        <row r="136">
          <cell r="A136" t="str">
            <v>23053570</v>
          </cell>
          <cell r="B136" t="str">
            <v>5</v>
          </cell>
          <cell r="C136" t="str">
            <v>Retencion - Rendimientos financieros - Recaudada</v>
          </cell>
          <cell r="D136">
            <v>683831</v>
          </cell>
          <cell r="E136">
            <v>0</v>
          </cell>
          <cell r="F136">
            <v>0</v>
          </cell>
          <cell r="G136">
            <v>683831</v>
          </cell>
        </row>
        <row r="137">
          <cell r="A137" t="str">
            <v>23053595</v>
          </cell>
          <cell r="B137" t="str">
            <v>5</v>
          </cell>
          <cell r="C137" t="str">
            <v>Retencion - Rendimientos financieros - Pagos DIAN</v>
          </cell>
          <cell r="D137">
            <v>-683831</v>
          </cell>
          <cell r="E137">
            <v>0</v>
          </cell>
          <cell r="F137">
            <v>0</v>
          </cell>
          <cell r="G137">
            <v>-683831</v>
          </cell>
        </row>
        <row r="138">
          <cell r="A138" t="str">
            <v>230540</v>
          </cell>
          <cell r="B138" t="str">
            <v>4</v>
          </cell>
          <cell r="C138" t="str">
            <v>Retencion - Compras</v>
          </cell>
          <cell r="D138">
            <v>6423094</v>
          </cell>
          <cell r="E138">
            <v>6380092</v>
          </cell>
          <cell r="F138">
            <v>6402343</v>
          </cell>
          <cell r="G138">
            <v>6445345</v>
          </cell>
        </row>
        <row r="139">
          <cell r="A139" t="str">
            <v>23054001</v>
          </cell>
          <cell r="B139" t="str">
            <v>5</v>
          </cell>
          <cell r="C139" t="str">
            <v>Retencion - Compras - 0,1% Recaudada</v>
          </cell>
          <cell r="D139">
            <v>38</v>
          </cell>
          <cell r="E139">
            <v>0</v>
          </cell>
          <cell r="F139">
            <v>2025</v>
          </cell>
          <cell r="G139">
            <v>2063</v>
          </cell>
        </row>
        <row r="140">
          <cell r="A140" t="str">
            <v>23054025</v>
          </cell>
          <cell r="B140" t="str">
            <v>5</v>
          </cell>
          <cell r="C140" t="str">
            <v>Retencion - Compras - 2.5% Recaudada</v>
          </cell>
          <cell r="D140">
            <v>26544120</v>
          </cell>
          <cell r="E140">
            <v>0</v>
          </cell>
          <cell r="F140">
            <v>6400318</v>
          </cell>
          <cell r="G140">
            <v>32944438</v>
          </cell>
        </row>
        <row r="141">
          <cell r="A141" t="str">
            <v>23054035</v>
          </cell>
          <cell r="B141" t="str">
            <v>5</v>
          </cell>
          <cell r="C141" t="str">
            <v>Retencion - Compras - 3.5% Recaudada</v>
          </cell>
          <cell r="D141">
            <v>203000</v>
          </cell>
          <cell r="E141">
            <v>0</v>
          </cell>
          <cell r="F141">
            <v>0</v>
          </cell>
          <cell r="G141">
            <v>203000</v>
          </cell>
        </row>
        <row r="142">
          <cell r="A142" t="str">
            <v>23054095</v>
          </cell>
          <cell r="B142" t="str">
            <v>5</v>
          </cell>
          <cell r="C142" t="str">
            <v>Retencion - Compras - Pagos DIAN</v>
          </cell>
          <cell r="D142">
            <v>-20324064</v>
          </cell>
          <cell r="E142">
            <v>6380092</v>
          </cell>
          <cell r="F142">
            <v>0</v>
          </cell>
          <cell r="G142">
            <v>-26704156</v>
          </cell>
        </row>
        <row r="143">
          <cell r="A143" t="str">
            <v>230555</v>
          </cell>
          <cell r="B143" t="str">
            <v>4</v>
          </cell>
          <cell r="C143" t="str">
            <v>Otras retenciones</v>
          </cell>
          <cell r="D143">
            <v>13390601</v>
          </cell>
          <cell r="E143">
            <v>13391000</v>
          </cell>
          <cell r="F143">
            <v>11491513</v>
          </cell>
          <cell r="G143">
            <v>11491114</v>
          </cell>
        </row>
        <row r="144">
          <cell r="A144" t="str">
            <v>23055520</v>
          </cell>
          <cell r="B144" t="str">
            <v>5</v>
          </cell>
          <cell r="C144" t="str">
            <v>Otras retenciones - 2%  Recaudada</v>
          </cell>
          <cell r="D144">
            <v>134978580</v>
          </cell>
          <cell r="E144">
            <v>0</v>
          </cell>
          <cell r="F144">
            <v>9407296</v>
          </cell>
          <cell r="G144">
            <v>144385876</v>
          </cell>
        </row>
        <row r="145">
          <cell r="A145" t="str">
            <v>23055525</v>
          </cell>
          <cell r="B145" t="str">
            <v>5</v>
          </cell>
          <cell r="C145" t="str">
            <v>Otras retenciones - 2.5%  Recaudada</v>
          </cell>
          <cell r="D145">
            <v>57850</v>
          </cell>
          <cell r="E145">
            <v>0</v>
          </cell>
          <cell r="F145">
            <v>0</v>
          </cell>
          <cell r="G145">
            <v>57850</v>
          </cell>
        </row>
        <row r="146">
          <cell r="A146" t="str">
            <v>23055536</v>
          </cell>
          <cell r="B146" t="str">
            <v>5</v>
          </cell>
          <cell r="C146" t="str">
            <v>Otras retenciones - 6%  Recaudada</v>
          </cell>
          <cell r="D146">
            <v>6169589</v>
          </cell>
          <cell r="E146">
            <v>0</v>
          </cell>
          <cell r="F146">
            <v>2083817</v>
          </cell>
          <cell r="G146">
            <v>8253406</v>
          </cell>
        </row>
        <row r="147">
          <cell r="A147" t="str">
            <v>23055595</v>
          </cell>
          <cell r="B147" t="str">
            <v>5</v>
          </cell>
          <cell r="C147" t="str">
            <v>Otras retenciones - Pagos DIAN</v>
          </cell>
          <cell r="D147">
            <v>-127815418</v>
          </cell>
          <cell r="E147">
            <v>13391000</v>
          </cell>
          <cell r="F147">
            <v>400</v>
          </cell>
          <cell r="G147">
            <v>-141206018</v>
          </cell>
        </row>
        <row r="148">
          <cell r="A148" t="str">
            <v>23056024</v>
          </cell>
          <cell r="B148" t="str">
            <v>5</v>
          </cell>
          <cell r="C148" t="str">
            <v>Impuesto a las ventas retenido - 2.4% Regimen simplificado</v>
          </cell>
          <cell r="D148">
            <v>-13680</v>
          </cell>
          <cell r="E148">
            <v>0</v>
          </cell>
          <cell r="F148">
            <v>0</v>
          </cell>
          <cell r="G148">
            <v>-13680</v>
          </cell>
        </row>
        <row r="149">
          <cell r="A149" t="str">
            <v>23056095</v>
          </cell>
          <cell r="B149" t="str">
            <v>5</v>
          </cell>
          <cell r="C149" t="str">
            <v>Impuesto a las ventas retenido - Pagos DIAN</v>
          </cell>
          <cell r="D149">
            <v>13680</v>
          </cell>
          <cell r="E149">
            <v>0</v>
          </cell>
          <cell r="F149">
            <v>0</v>
          </cell>
          <cell r="G149">
            <v>13680</v>
          </cell>
        </row>
        <row r="150">
          <cell r="A150" t="str">
            <v>230575</v>
          </cell>
          <cell r="B150" t="str">
            <v>4</v>
          </cell>
          <cell r="C150" t="str">
            <v>Autoretencion</v>
          </cell>
          <cell r="D150">
            <v>510862</v>
          </cell>
          <cell r="E150">
            <v>510090</v>
          </cell>
          <cell r="F150">
            <v>525379</v>
          </cell>
          <cell r="G150">
            <v>526151</v>
          </cell>
        </row>
        <row r="151">
          <cell r="A151" t="str">
            <v>23057508</v>
          </cell>
          <cell r="B151" t="str">
            <v>5</v>
          </cell>
          <cell r="C151" t="str">
            <v>Autoretencion Renta - 08%</v>
          </cell>
          <cell r="D151">
            <v>3142880</v>
          </cell>
          <cell r="E151">
            <v>0</v>
          </cell>
          <cell r="F151">
            <v>525379</v>
          </cell>
          <cell r="G151">
            <v>3668259</v>
          </cell>
        </row>
        <row r="152">
          <cell r="A152" t="str">
            <v>23057595</v>
          </cell>
          <cell r="B152" t="str">
            <v>5</v>
          </cell>
          <cell r="C152" t="str">
            <v>Autoretencion Renta - Pagos DIAN</v>
          </cell>
          <cell r="D152">
            <v>-2632018</v>
          </cell>
          <cell r="E152">
            <v>510090</v>
          </cell>
          <cell r="F152">
            <v>0</v>
          </cell>
          <cell r="G152">
            <v>-3142108</v>
          </cell>
        </row>
        <row r="153">
          <cell r="A153" t="str">
            <v>2340</v>
          </cell>
          <cell r="B153" t="str">
            <v>3</v>
          </cell>
          <cell r="C153" t="str">
            <v>Retencion en la fuente - ICA Bogota</v>
          </cell>
          <cell r="D153">
            <v>3147620</v>
          </cell>
          <cell r="E153">
            <v>0</v>
          </cell>
          <cell r="F153">
            <v>4251059</v>
          </cell>
          <cell r="G153">
            <v>7398679</v>
          </cell>
        </row>
        <row r="154">
          <cell r="A154" t="str">
            <v>234001</v>
          </cell>
          <cell r="B154" t="str">
            <v>4</v>
          </cell>
          <cell r="C154" t="str">
            <v>Retencion en la fuente - ICA - 11.04 x mil - Recaudada</v>
          </cell>
          <cell r="D154">
            <v>9642473</v>
          </cell>
          <cell r="E154">
            <v>0</v>
          </cell>
          <cell r="F154">
            <v>1779363</v>
          </cell>
          <cell r="G154">
            <v>11421836</v>
          </cell>
        </row>
        <row r="155">
          <cell r="A155" t="str">
            <v>234002</v>
          </cell>
          <cell r="B155" t="str">
            <v>4</v>
          </cell>
          <cell r="C155" t="str">
            <v>Retención en la fuente - ICA 1.38 x mil - Recaudada</v>
          </cell>
          <cell r="D155">
            <v>192977</v>
          </cell>
          <cell r="E155">
            <v>0</v>
          </cell>
          <cell r="F155">
            <v>0</v>
          </cell>
          <cell r="G155">
            <v>192977</v>
          </cell>
        </row>
        <row r="156">
          <cell r="A156" t="str">
            <v>234006</v>
          </cell>
          <cell r="B156" t="str">
            <v>4</v>
          </cell>
          <cell r="C156" t="str">
            <v>Retencion en la fuente - ICA - 6.9 x mil - Recaudada</v>
          </cell>
          <cell r="D156">
            <v>40576227</v>
          </cell>
          <cell r="E156">
            <v>0</v>
          </cell>
          <cell r="F156">
            <v>1549069</v>
          </cell>
          <cell r="G156">
            <v>42125296</v>
          </cell>
        </row>
        <row r="157">
          <cell r="A157" t="str">
            <v>234009</v>
          </cell>
          <cell r="B157" t="str">
            <v>4</v>
          </cell>
          <cell r="C157" t="str">
            <v>Retencion en la fuente - ICA - 9.66 x mil - Recaudada</v>
          </cell>
          <cell r="D157">
            <v>10017994</v>
          </cell>
          <cell r="E157">
            <v>0</v>
          </cell>
          <cell r="F157">
            <v>922627</v>
          </cell>
          <cell r="G157">
            <v>10940621</v>
          </cell>
        </row>
        <row r="158">
          <cell r="A158" t="str">
            <v>234041</v>
          </cell>
          <cell r="B158" t="str">
            <v>4</v>
          </cell>
          <cell r="C158" t="str">
            <v>Retencion en la fuente - ICA - 0.414xmil - Recaudada</v>
          </cell>
          <cell r="D158">
            <v>2452</v>
          </cell>
          <cell r="E158">
            <v>0</v>
          </cell>
          <cell r="F158">
            <v>0</v>
          </cell>
          <cell r="G158">
            <v>2452</v>
          </cell>
        </row>
        <row r="159">
          <cell r="A159" t="str">
            <v>234095</v>
          </cell>
          <cell r="B159" t="str">
            <v>4</v>
          </cell>
          <cell r="C159" t="str">
            <v>Retencion en la fuente - ICA - Pagos a tesoreria municipal B</v>
          </cell>
          <cell r="D159">
            <v>-57284503</v>
          </cell>
          <cell r="E159">
            <v>0</v>
          </cell>
          <cell r="F159">
            <v>0</v>
          </cell>
          <cell r="G159">
            <v>-57284503</v>
          </cell>
        </row>
        <row r="160">
          <cell r="A160" t="str">
            <v>2341</v>
          </cell>
          <cell r="B160" t="str">
            <v>3</v>
          </cell>
          <cell r="C160" t="str">
            <v>Retencion en la fuente - ICA COTA</v>
          </cell>
          <cell r="D160">
            <v>3667671</v>
          </cell>
          <cell r="E160">
            <v>0</v>
          </cell>
          <cell r="F160">
            <v>1993636</v>
          </cell>
          <cell r="G160">
            <v>5661307</v>
          </cell>
        </row>
        <row r="161">
          <cell r="A161" t="str">
            <v>234102</v>
          </cell>
          <cell r="B161" t="str">
            <v>4</v>
          </cell>
          <cell r="C161" t="str">
            <v>Retencion en la fuente - ICA - 5x mil - Recaudada - COTA</v>
          </cell>
          <cell r="D161">
            <v>54489</v>
          </cell>
          <cell r="E161">
            <v>0</v>
          </cell>
          <cell r="F161">
            <v>13413</v>
          </cell>
          <cell r="G161">
            <v>67902</v>
          </cell>
        </row>
        <row r="162">
          <cell r="A162" t="str">
            <v>234103</v>
          </cell>
          <cell r="B162" t="str">
            <v>4</v>
          </cell>
          <cell r="C162" t="str">
            <v>Retencion en la fuente - ICA - 6x mil - Recaudada - COTA</v>
          </cell>
          <cell r="D162">
            <v>34600</v>
          </cell>
          <cell r="E162">
            <v>0</v>
          </cell>
          <cell r="F162">
            <v>6915</v>
          </cell>
          <cell r="G162">
            <v>41515</v>
          </cell>
        </row>
        <row r="163">
          <cell r="A163" t="str">
            <v>234104</v>
          </cell>
          <cell r="B163" t="str">
            <v>4</v>
          </cell>
          <cell r="C163" t="str">
            <v>Retencion en la fuente - ICA - 7x mil - Recaudada</v>
          </cell>
          <cell r="D163">
            <v>6156076</v>
          </cell>
          <cell r="E163">
            <v>0</v>
          </cell>
          <cell r="F163">
            <v>1973308</v>
          </cell>
          <cell r="G163">
            <v>8129384</v>
          </cell>
        </row>
        <row r="164">
          <cell r="A164" t="str">
            <v>234195</v>
          </cell>
          <cell r="B164" t="str">
            <v>4</v>
          </cell>
          <cell r="C164" t="str">
            <v>Retencion en la fuente - ICA - Pagos a tesoreria municipal C</v>
          </cell>
          <cell r="D164">
            <v>-2577494</v>
          </cell>
          <cell r="E164">
            <v>0</v>
          </cell>
          <cell r="F164">
            <v>0</v>
          </cell>
          <cell r="G164">
            <v>-2577494</v>
          </cell>
        </row>
        <row r="165">
          <cell r="A165" t="str">
            <v>24</v>
          </cell>
          <cell r="B165" t="str">
            <v>2</v>
          </cell>
          <cell r="C165" t="str">
            <v>Impuestos por pagar</v>
          </cell>
          <cell r="D165">
            <v>13023582</v>
          </cell>
          <cell r="E165">
            <v>26192183</v>
          </cell>
          <cell r="F165">
            <v>236643601</v>
          </cell>
          <cell r="G165">
            <v>223475000</v>
          </cell>
        </row>
        <row r="166">
          <cell r="A166" t="str">
            <v>2410</v>
          </cell>
          <cell r="B166" t="str">
            <v>3</v>
          </cell>
          <cell r="C166" t="str">
            <v>Impuesto sobre las ventas por pagar - IVA</v>
          </cell>
          <cell r="D166">
            <v>13079754</v>
          </cell>
          <cell r="E166">
            <v>26192183</v>
          </cell>
          <cell r="F166">
            <v>13112429</v>
          </cell>
          <cell r="G166">
            <v>0</v>
          </cell>
        </row>
        <row r="167">
          <cell r="A167" t="str">
            <v>241005</v>
          </cell>
          <cell r="B167" t="str">
            <v>4</v>
          </cell>
          <cell r="C167" t="str">
            <v>IVA recaudado</v>
          </cell>
          <cell r="D167">
            <v>56612205</v>
          </cell>
          <cell r="E167">
            <v>0</v>
          </cell>
          <cell r="F167">
            <v>12248064</v>
          </cell>
          <cell r="G167">
            <v>68860269</v>
          </cell>
        </row>
        <row r="168">
          <cell r="A168" t="str">
            <v>24100519</v>
          </cell>
          <cell r="B168" t="str">
            <v>5</v>
          </cell>
          <cell r="C168" t="str">
            <v>IVA recaudado - 19%</v>
          </cell>
          <cell r="D168">
            <v>56612205</v>
          </cell>
          <cell r="E168">
            <v>0</v>
          </cell>
          <cell r="F168">
            <v>12248064</v>
          </cell>
          <cell r="G168">
            <v>68860269</v>
          </cell>
        </row>
        <row r="169">
          <cell r="A169" t="str">
            <v>241020</v>
          </cell>
          <cell r="B169" t="str">
            <v>4</v>
          </cell>
          <cell r="C169" t="str">
            <v>IVA descontable</v>
          </cell>
          <cell r="D169">
            <v>-51346710</v>
          </cell>
          <cell r="E169">
            <v>3787335</v>
          </cell>
          <cell r="F169">
            <v>0</v>
          </cell>
          <cell r="G169">
            <v>-55134045</v>
          </cell>
        </row>
        <row r="170">
          <cell r="A170" t="str">
            <v>24102025</v>
          </cell>
          <cell r="B170" t="str">
            <v>5</v>
          </cell>
          <cell r="C170" t="str">
            <v>IVA descontable - Compras  5%</v>
          </cell>
          <cell r="D170">
            <v>-12242</v>
          </cell>
          <cell r="E170">
            <v>2553</v>
          </cell>
          <cell r="F170">
            <v>0</v>
          </cell>
          <cell r="G170">
            <v>-14795</v>
          </cell>
        </row>
        <row r="171">
          <cell r="A171" t="str">
            <v>24102026</v>
          </cell>
          <cell r="B171" t="str">
            <v>5</v>
          </cell>
          <cell r="C171" t="str">
            <v>IVA descontable - Compras  16%</v>
          </cell>
          <cell r="D171">
            <v>-28166</v>
          </cell>
          <cell r="E171">
            <v>0</v>
          </cell>
          <cell r="F171">
            <v>0</v>
          </cell>
          <cell r="G171">
            <v>-28166</v>
          </cell>
        </row>
        <row r="172">
          <cell r="A172" t="str">
            <v>24102027</v>
          </cell>
          <cell r="B172" t="str">
            <v>5</v>
          </cell>
          <cell r="C172" t="str">
            <v>IVA descontable - Compras 19%</v>
          </cell>
          <cell r="D172">
            <v>-3331731</v>
          </cell>
          <cell r="E172">
            <v>305242</v>
          </cell>
          <cell r="F172">
            <v>0</v>
          </cell>
          <cell r="G172">
            <v>-3636973</v>
          </cell>
        </row>
        <row r="173">
          <cell r="A173" t="str">
            <v>24102056</v>
          </cell>
          <cell r="B173" t="str">
            <v>5</v>
          </cell>
          <cell r="C173" t="str">
            <v>IVA descontable - Servicios 16%</v>
          </cell>
          <cell r="D173">
            <v>-108361</v>
          </cell>
          <cell r="E173">
            <v>0</v>
          </cell>
          <cell r="F173">
            <v>0</v>
          </cell>
          <cell r="G173">
            <v>-108361</v>
          </cell>
        </row>
        <row r="174">
          <cell r="A174" t="str">
            <v>24102057</v>
          </cell>
          <cell r="B174" t="str">
            <v>5</v>
          </cell>
          <cell r="C174" t="str">
            <v>IVA descontable - Servicios 19%</v>
          </cell>
          <cell r="D174">
            <v>-47866210</v>
          </cell>
          <cell r="E174">
            <v>3479540</v>
          </cell>
          <cell r="F174">
            <v>0</v>
          </cell>
          <cell r="G174">
            <v>-51345750</v>
          </cell>
        </row>
        <row r="175">
          <cell r="A175" t="str">
            <v>241030</v>
          </cell>
          <cell r="B175" t="str">
            <v>4</v>
          </cell>
          <cell r="C175" t="str">
            <v>IVA retenido por terceros</v>
          </cell>
          <cell r="D175">
            <v>-8417350</v>
          </cell>
          <cell r="E175">
            <v>1677610</v>
          </cell>
          <cell r="F175">
            <v>0</v>
          </cell>
          <cell r="G175">
            <v>-10094960</v>
          </cell>
        </row>
        <row r="176">
          <cell r="A176" t="str">
            <v>24103024</v>
          </cell>
          <cell r="B176" t="str">
            <v>5</v>
          </cell>
          <cell r="C176" t="str">
            <v>IVA retenido por terceros 15%</v>
          </cell>
          <cell r="D176">
            <v>-8417350</v>
          </cell>
          <cell r="E176">
            <v>1677610</v>
          </cell>
          <cell r="F176">
            <v>0</v>
          </cell>
          <cell r="G176">
            <v>-10094960</v>
          </cell>
        </row>
        <row r="177">
          <cell r="A177" t="str">
            <v>241096</v>
          </cell>
          <cell r="B177" t="str">
            <v>4</v>
          </cell>
          <cell r="C177" t="str">
            <v>IVA - Reclasificaciones de saldos a Favor</v>
          </cell>
          <cell r="D177">
            <v>16231609</v>
          </cell>
          <cell r="E177">
            <v>20727238</v>
          </cell>
          <cell r="F177">
            <v>864365</v>
          </cell>
          <cell r="G177">
            <v>-3631264</v>
          </cell>
        </row>
        <row r="178">
          <cell r="A178" t="str">
            <v>2415</v>
          </cell>
          <cell r="B178" t="str">
            <v>3</v>
          </cell>
          <cell r="C178" t="str">
            <v>De industria y comercio - ICA</v>
          </cell>
          <cell r="D178">
            <v>-56172</v>
          </cell>
          <cell r="E178">
            <v>0</v>
          </cell>
          <cell r="F178">
            <v>56172</v>
          </cell>
          <cell r="G178">
            <v>0</v>
          </cell>
        </row>
        <row r="179">
          <cell r="A179" t="str">
            <v>241505</v>
          </cell>
          <cell r="B179" t="str">
            <v>4</v>
          </cell>
          <cell r="C179" t="str">
            <v>ICA causado sobre ingresos - BOGOTA</v>
          </cell>
          <cell r="D179">
            <v>955670</v>
          </cell>
          <cell r="E179">
            <v>0</v>
          </cell>
          <cell r="F179">
            <v>3359</v>
          </cell>
          <cell r="G179">
            <v>959029</v>
          </cell>
        </row>
        <row r="180">
          <cell r="A180" t="str">
            <v>24150504</v>
          </cell>
          <cell r="B180" t="str">
            <v>5</v>
          </cell>
          <cell r="C180" t="str">
            <v>ICA causado sobre ingresos - 0.1104%</v>
          </cell>
          <cell r="D180">
            <v>608796</v>
          </cell>
          <cell r="E180">
            <v>0</v>
          </cell>
          <cell r="F180">
            <v>3356</v>
          </cell>
          <cell r="G180">
            <v>612152</v>
          </cell>
        </row>
        <row r="181">
          <cell r="A181" t="str">
            <v>24150509</v>
          </cell>
          <cell r="B181" t="str">
            <v>5</v>
          </cell>
          <cell r="C181" t="str">
            <v>ICA causado sobre ingresos - 0.966%</v>
          </cell>
          <cell r="D181">
            <v>346874</v>
          </cell>
          <cell r="E181">
            <v>0</v>
          </cell>
          <cell r="F181">
            <v>3</v>
          </cell>
          <cell r="G181">
            <v>346877</v>
          </cell>
        </row>
        <row r="182">
          <cell r="A182" t="str">
            <v>241530</v>
          </cell>
          <cell r="B182" t="str">
            <v>4</v>
          </cell>
          <cell r="C182" t="str">
            <v>ICA  retenido por terceros - BOGOTA</v>
          </cell>
          <cell r="D182">
            <v>-1011842</v>
          </cell>
          <cell r="E182">
            <v>0</v>
          </cell>
          <cell r="F182">
            <v>0</v>
          </cell>
          <cell r="G182">
            <v>-1011842</v>
          </cell>
        </row>
        <row r="183">
          <cell r="A183" t="str">
            <v>24153004</v>
          </cell>
          <cell r="B183" t="str">
            <v>5</v>
          </cell>
          <cell r="C183" t="str">
            <v>ICA  retenido por terceros - 1,104%</v>
          </cell>
          <cell r="D183">
            <v>-920585</v>
          </cell>
          <cell r="E183">
            <v>0</v>
          </cell>
          <cell r="F183">
            <v>0</v>
          </cell>
          <cell r="G183">
            <v>-920585</v>
          </cell>
        </row>
        <row r="184">
          <cell r="A184" t="str">
            <v>24153009</v>
          </cell>
          <cell r="B184" t="str">
            <v>5</v>
          </cell>
          <cell r="C184" t="str">
            <v>ICA  retenido por terceros - 0.966%</v>
          </cell>
          <cell r="D184">
            <v>-91257</v>
          </cell>
          <cell r="E184">
            <v>0</v>
          </cell>
          <cell r="F184">
            <v>0</v>
          </cell>
          <cell r="G184">
            <v>-91257</v>
          </cell>
        </row>
        <row r="185">
          <cell r="A185" t="str">
            <v>241596</v>
          </cell>
          <cell r="B185" t="str">
            <v>4</v>
          </cell>
          <cell r="C185" t="str">
            <v>ICA - reclasificaciones de saldos</v>
          </cell>
          <cell r="D185">
            <v>0</v>
          </cell>
          <cell r="E185">
            <v>0</v>
          </cell>
          <cell r="F185">
            <v>52813</v>
          </cell>
          <cell r="G185">
            <v>52813</v>
          </cell>
        </row>
        <row r="186">
          <cell r="A186" t="str">
            <v>2420</v>
          </cell>
          <cell r="B186" t="str">
            <v>3</v>
          </cell>
          <cell r="C186" t="str">
            <v>De renta y complementarios</v>
          </cell>
          <cell r="D186">
            <v>0</v>
          </cell>
          <cell r="E186">
            <v>0</v>
          </cell>
          <cell r="F186">
            <v>223475000</v>
          </cell>
          <cell r="G186">
            <v>223475000</v>
          </cell>
        </row>
        <row r="187">
          <cell r="A187" t="str">
            <v>242005</v>
          </cell>
          <cell r="B187" t="str">
            <v>4</v>
          </cell>
          <cell r="C187" t="str">
            <v>Vigencia fiscal corriente - RENTA</v>
          </cell>
          <cell r="D187">
            <v>0</v>
          </cell>
          <cell r="E187">
            <v>0</v>
          </cell>
          <cell r="F187">
            <v>223475000</v>
          </cell>
          <cell r="G187">
            <v>223475000</v>
          </cell>
        </row>
        <row r="188">
          <cell r="A188" t="str">
            <v>26</v>
          </cell>
          <cell r="B188" t="str">
            <v>2</v>
          </cell>
          <cell r="C188" t="str">
            <v>Provisiones y Contingencias</v>
          </cell>
          <cell r="D188">
            <v>400025408</v>
          </cell>
          <cell r="E188">
            <v>494317949</v>
          </cell>
          <cell r="F188">
            <v>94292541</v>
          </cell>
          <cell r="G188">
            <v>0</v>
          </cell>
        </row>
        <row r="189">
          <cell r="A189" t="str">
            <v>2605</v>
          </cell>
          <cell r="B189" t="str">
            <v>3</v>
          </cell>
          <cell r="C189" t="str">
            <v>Provisiones Corrientes por Beneficios a  Empleados (Corrient</v>
          </cell>
          <cell r="D189">
            <v>27882408</v>
          </cell>
          <cell r="E189">
            <v>47805949</v>
          </cell>
          <cell r="F189">
            <v>19923541</v>
          </cell>
          <cell r="G189">
            <v>0</v>
          </cell>
        </row>
        <row r="190">
          <cell r="A190" t="str">
            <v>260505</v>
          </cell>
          <cell r="B190" t="str">
            <v>4</v>
          </cell>
          <cell r="C190" t="str">
            <v>Cesant¡as</v>
          </cell>
          <cell r="D190">
            <v>12081743</v>
          </cell>
          <cell r="E190">
            <v>13732513</v>
          </cell>
          <cell r="F190">
            <v>1650770</v>
          </cell>
          <cell r="G190">
            <v>0</v>
          </cell>
        </row>
        <row r="191">
          <cell r="A191" t="str">
            <v>26050505</v>
          </cell>
          <cell r="B191" t="str">
            <v>5</v>
          </cell>
          <cell r="C191" t="str">
            <v>Cesant¡as - Provision</v>
          </cell>
          <cell r="D191">
            <v>12381743</v>
          </cell>
          <cell r="E191">
            <v>13732513</v>
          </cell>
          <cell r="F191">
            <v>1350770</v>
          </cell>
          <cell r="G191">
            <v>0</v>
          </cell>
        </row>
        <row r="192">
          <cell r="A192" t="str">
            <v>26050510</v>
          </cell>
          <cell r="B192" t="str">
            <v>5</v>
          </cell>
          <cell r="C192" t="str">
            <v>Cesant¡as - Pagos</v>
          </cell>
          <cell r="D192">
            <v>-300000</v>
          </cell>
          <cell r="E192">
            <v>0</v>
          </cell>
          <cell r="F192">
            <v>300000</v>
          </cell>
          <cell r="G192">
            <v>0</v>
          </cell>
        </row>
        <row r="193">
          <cell r="A193" t="str">
            <v>260510</v>
          </cell>
          <cell r="B193" t="str">
            <v>4</v>
          </cell>
          <cell r="C193" t="str">
            <v>Intereses sobre cesant¡as</v>
          </cell>
          <cell r="D193">
            <v>1477392</v>
          </cell>
          <cell r="E193">
            <v>1647197</v>
          </cell>
          <cell r="F193">
            <v>169805</v>
          </cell>
          <cell r="G193">
            <v>0</v>
          </cell>
        </row>
        <row r="194">
          <cell r="A194" t="str">
            <v>26051005</v>
          </cell>
          <cell r="B194" t="str">
            <v>5</v>
          </cell>
          <cell r="C194" t="str">
            <v>Intereses sobre cesant¡as - Provision</v>
          </cell>
          <cell r="D194">
            <v>1486392</v>
          </cell>
          <cell r="E194">
            <v>1647197</v>
          </cell>
          <cell r="F194">
            <v>160805</v>
          </cell>
          <cell r="G194">
            <v>0</v>
          </cell>
        </row>
        <row r="195">
          <cell r="A195" t="str">
            <v>26051010</v>
          </cell>
          <cell r="B195" t="str">
            <v>5</v>
          </cell>
          <cell r="C195" t="str">
            <v>Intereses sobre cesant¡as - Pagos</v>
          </cell>
          <cell r="D195">
            <v>-9000</v>
          </cell>
          <cell r="E195">
            <v>0</v>
          </cell>
          <cell r="F195">
            <v>9000</v>
          </cell>
          <cell r="G195">
            <v>0</v>
          </cell>
        </row>
        <row r="196">
          <cell r="A196" t="str">
            <v>260515</v>
          </cell>
          <cell r="B196" t="str">
            <v>4</v>
          </cell>
          <cell r="C196" t="str">
            <v>Vacaciones</v>
          </cell>
          <cell r="D196">
            <v>8295740</v>
          </cell>
          <cell r="E196">
            <v>11315423</v>
          </cell>
          <cell r="F196">
            <v>3019683</v>
          </cell>
          <cell r="G196">
            <v>0</v>
          </cell>
        </row>
        <row r="197">
          <cell r="A197" t="str">
            <v>26051505</v>
          </cell>
          <cell r="B197" t="str">
            <v>5</v>
          </cell>
          <cell r="C197" t="str">
            <v>Vacaciones - Provision</v>
          </cell>
          <cell r="D197">
            <v>8435348</v>
          </cell>
          <cell r="E197">
            <v>9338923</v>
          </cell>
          <cell r="F197">
            <v>903575</v>
          </cell>
          <cell r="G197">
            <v>0</v>
          </cell>
        </row>
        <row r="198">
          <cell r="A198" t="str">
            <v>26051510</v>
          </cell>
          <cell r="B198" t="str">
            <v>5</v>
          </cell>
          <cell r="C198" t="str">
            <v>Vacaciones - Pagos</v>
          </cell>
          <cell r="D198">
            <v>-139608</v>
          </cell>
          <cell r="E198">
            <v>1976500</v>
          </cell>
          <cell r="F198">
            <v>2116108</v>
          </cell>
          <cell r="G198">
            <v>0</v>
          </cell>
        </row>
        <row r="199">
          <cell r="A199" t="str">
            <v>260520</v>
          </cell>
          <cell r="B199" t="str">
            <v>4</v>
          </cell>
          <cell r="C199" t="str">
            <v>Prima de servicios</v>
          </cell>
          <cell r="D199">
            <v>6027533</v>
          </cell>
          <cell r="E199">
            <v>21110816</v>
          </cell>
          <cell r="F199">
            <v>15083283</v>
          </cell>
          <cell r="G199">
            <v>0</v>
          </cell>
        </row>
        <row r="200">
          <cell r="A200" t="str">
            <v>26052005</v>
          </cell>
          <cell r="B200" t="str">
            <v>5</v>
          </cell>
          <cell r="C200" t="str">
            <v>Prima de servicios - Provision</v>
          </cell>
          <cell r="D200">
            <v>12381743</v>
          </cell>
          <cell r="E200">
            <v>13732513</v>
          </cell>
          <cell r="F200">
            <v>1350770</v>
          </cell>
          <cell r="G200">
            <v>0</v>
          </cell>
        </row>
        <row r="201">
          <cell r="A201" t="str">
            <v>26052010</v>
          </cell>
          <cell r="B201" t="str">
            <v>5</v>
          </cell>
          <cell r="C201" t="str">
            <v>Prima de servicios - Pagos</v>
          </cell>
          <cell r="D201">
            <v>-6354210</v>
          </cell>
          <cell r="E201">
            <v>7378303</v>
          </cell>
          <cell r="F201">
            <v>13732513</v>
          </cell>
          <cell r="G201">
            <v>0</v>
          </cell>
        </row>
        <row r="202">
          <cell r="A202" t="str">
            <v>2620</v>
          </cell>
          <cell r="B202" t="str">
            <v>3</v>
          </cell>
          <cell r="C202" t="str">
            <v>Para obligaciones fiscales</v>
          </cell>
          <cell r="D202">
            <v>372143000</v>
          </cell>
          <cell r="E202">
            <v>446512000</v>
          </cell>
          <cell r="F202">
            <v>74369000</v>
          </cell>
          <cell r="G202">
            <v>0</v>
          </cell>
        </row>
        <row r="203">
          <cell r="A203" t="str">
            <v>262005</v>
          </cell>
          <cell r="B203" t="str">
            <v>4</v>
          </cell>
          <cell r="C203" t="str">
            <v>Para impuesto de renta y complementarios</v>
          </cell>
          <cell r="D203">
            <v>372143000</v>
          </cell>
          <cell r="E203">
            <v>446512000</v>
          </cell>
          <cell r="F203">
            <v>74369000</v>
          </cell>
          <cell r="G203">
            <v>0</v>
          </cell>
        </row>
        <row r="204">
          <cell r="A204" t="str">
            <v>27</v>
          </cell>
          <cell r="B204" t="str">
            <v>2</v>
          </cell>
          <cell r="C204" t="str">
            <v>Pasivos diferidos</v>
          </cell>
          <cell r="D204">
            <v>1378385</v>
          </cell>
          <cell r="E204">
            <v>1378385</v>
          </cell>
          <cell r="F204">
            <v>0</v>
          </cell>
          <cell r="G204">
            <v>0</v>
          </cell>
        </row>
        <row r="205">
          <cell r="A205" t="str">
            <v>2710</v>
          </cell>
          <cell r="B205" t="str">
            <v>3</v>
          </cell>
          <cell r="C205" t="str">
            <v>Ingresos Diferidos - Corrientes</v>
          </cell>
          <cell r="D205">
            <v>1378385</v>
          </cell>
          <cell r="E205">
            <v>1378385</v>
          </cell>
          <cell r="F205">
            <v>0</v>
          </cell>
          <cell r="G205">
            <v>0</v>
          </cell>
        </row>
        <row r="206">
          <cell r="A206" t="str">
            <v>271005</v>
          </cell>
          <cell r="B206" t="str">
            <v>4</v>
          </cell>
          <cell r="C206" t="str">
            <v>Ingresos recibidos por anticipado</v>
          </cell>
          <cell r="D206">
            <v>1378385</v>
          </cell>
          <cell r="E206">
            <v>1378385</v>
          </cell>
          <cell r="F206">
            <v>0</v>
          </cell>
          <cell r="G206">
            <v>0</v>
          </cell>
        </row>
        <row r="207">
          <cell r="A207" t="str">
            <v>28</v>
          </cell>
          <cell r="B207" t="str">
            <v>2</v>
          </cell>
          <cell r="C207" t="str">
            <v>Otros pasivos</v>
          </cell>
          <cell r="D207">
            <v>901297606</v>
          </cell>
          <cell r="E207">
            <v>99453594</v>
          </cell>
          <cell r="F207">
            <v>78783211</v>
          </cell>
          <cell r="G207">
            <v>880627223</v>
          </cell>
        </row>
        <row r="208">
          <cell r="A208" t="str">
            <v>2810</v>
          </cell>
          <cell r="B208" t="str">
            <v>3</v>
          </cell>
          <cell r="C208" t="str">
            <v>Retenciones a terceros sobre contratos</v>
          </cell>
          <cell r="D208">
            <v>901297606</v>
          </cell>
          <cell r="E208">
            <v>99453594</v>
          </cell>
          <cell r="F208">
            <v>78783211</v>
          </cell>
          <cell r="G208">
            <v>880627223</v>
          </cell>
        </row>
        <row r="209">
          <cell r="A209" t="str">
            <v>3</v>
          </cell>
          <cell r="B209" t="str">
            <v>1</v>
          </cell>
          <cell r="C209" t="str">
            <v>PATRIMONIO</v>
          </cell>
          <cell r="D209">
            <v>38949818024</v>
          </cell>
          <cell r="E209">
            <v>609229317</v>
          </cell>
          <cell r="F209">
            <v>3676785936</v>
          </cell>
          <cell r="G209">
            <v>42017374643</v>
          </cell>
        </row>
        <row r="210">
          <cell r="A210" t="str">
            <v>31</v>
          </cell>
          <cell r="B210" t="str">
            <v>2</v>
          </cell>
          <cell r="C210" t="str">
            <v>Fondos Propios</v>
          </cell>
          <cell r="D210">
            <v>38088720000</v>
          </cell>
          <cell r="E210">
            <v>0</v>
          </cell>
          <cell r="F210">
            <v>3676609872</v>
          </cell>
          <cell r="G210">
            <v>41765329872</v>
          </cell>
        </row>
        <row r="211">
          <cell r="A211" t="str">
            <v>3105</v>
          </cell>
          <cell r="B211" t="str">
            <v>3</v>
          </cell>
          <cell r="C211" t="str">
            <v>Capital suscrito y pagado</v>
          </cell>
          <cell r="D211">
            <v>38088720000</v>
          </cell>
          <cell r="E211">
            <v>0</v>
          </cell>
          <cell r="F211">
            <v>183830272</v>
          </cell>
          <cell r="G211">
            <v>38272550272</v>
          </cell>
        </row>
        <row r="212">
          <cell r="A212" t="str">
            <v>310505</v>
          </cell>
          <cell r="B212" t="str">
            <v>4</v>
          </cell>
          <cell r="C212" t="str">
            <v>Capital autorizado</v>
          </cell>
          <cell r="D212">
            <v>38088720000</v>
          </cell>
          <cell r="E212">
            <v>0</v>
          </cell>
          <cell r="F212">
            <v>183830272</v>
          </cell>
          <cell r="G212">
            <v>38272550272</v>
          </cell>
        </row>
        <row r="213">
          <cell r="A213" t="str">
            <v>3140</v>
          </cell>
          <cell r="B213" t="str">
            <v>3</v>
          </cell>
          <cell r="C213" t="str">
            <v>Prima en colocaci¢n de acciones</v>
          </cell>
          <cell r="D213">
            <v>0</v>
          </cell>
          <cell r="E213">
            <v>0</v>
          </cell>
          <cell r="F213">
            <v>3492779600</v>
          </cell>
          <cell r="G213">
            <v>3492779600</v>
          </cell>
        </row>
        <row r="214">
          <cell r="A214" t="str">
            <v>32</v>
          </cell>
          <cell r="B214" t="str">
            <v>2</v>
          </cell>
          <cell r="C214" t="str">
            <v>Superavit de capital</v>
          </cell>
          <cell r="D214">
            <v>663221665</v>
          </cell>
          <cell r="E214">
            <v>0</v>
          </cell>
          <cell r="F214">
            <v>0</v>
          </cell>
          <cell r="G214">
            <v>663221665</v>
          </cell>
        </row>
        <row r="215">
          <cell r="A215" t="str">
            <v>3210</v>
          </cell>
          <cell r="B215" t="str">
            <v>3</v>
          </cell>
          <cell r="C215" t="str">
            <v>Superavit de capital - Normalización</v>
          </cell>
          <cell r="D215">
            <v>663221665</v>
          </cell>
          <cell r="E215">
            <v>0</v>
          </cell>
          <cell r="F215">
            <v>0</v>
          </cell>
          <cell r="G215">
            <v>663221665</v>
          </cell>
        </row>
        <row r="216">
          <cell r="A216" t="str">
            <v>33</v>
          </cell>
          <cell r="B216" t="str">
            <v>2</v>
          </cell>
          <cell r="C216" t="str">
            <v>Reservas</v>
          </cell>
          <cell r="D216">
            <v>83207000</v>
          </cell>
          <cell r="E216">
            <v>0</v>
          </cell>
          <cell r="F216">
            <v>0</v>
          </cell>
          <cell r="G216">
            <v>83207000</v>
          </cell>
        </row>
        <row r="217">
          <cell r="A217" t="str">
            <v>3305</v>
          </cell>
          <cell r="B217" t="str">
            <v>3</v>
          </cell>
          <cell r="C217" t="str">
            <v>Reservas obligatorias</v>
          </cell>
          <cell r="D217">
            <v>83207000</v>
          </cell>
          <cell r="E217">
            <v>0</v>
          </cell>
          <cell r="F217">
            <v>0</v>
          </cell>
          <cell r="G217">
            <v>83207000</v>
          </cell>
        </row>
        <row r="218">
          <cell r="A218" t="str">
            <v>330505</v>
          </cell>
          <cell r="B218" t="str">
            <v>4</v>
          </cell>
          <cell r="C218" t="str">
            <v>Reserva legal</v>
          </cell>
          <cell r="D218">
            <v>83207000</v>
          </cell>
          <cell r="E218">
            <v>0</v>
          </cell>
          <cell r="F218">
            <v>0</v>
          </cell>
          <cell r="G218">
            <v>83207000</v>
          </cell>
        </row>
        <row r="219">
          <cell r="A219" t="str">
            <v>33050510</v>
          </cell>
          <cell r="B219" t="str">
            <v>5</v>
          </cell>
          <cell r="C219" t="str">
            <v>Reserva legal - No gravada</v>
          </cell>
          <cell r="D219">
            <v>83207000</v>
          </cell>
          <cell r="E219">
            <v>0</v>
          </cell>
          <cell r="F219">
            <v>0</v>
          </cell>
          <cell r="G219">
            <v>83207000</v>
          </cell>
        </row>
        <row r="220">
          <cell r="A220" t="str">
            <v>35</v>
          </cell>
          <cell r="B220" t="str">
            <v>2</v>
          </cell>
          <cell r="C220" t="str">
            <v>Ganancias (Perdidas ) Acumuladas</v>
          </cell>
          <cell r="D220">
            <v>114669359</v>
          </cell>
          <cell r="E220">
            <v>0</v>
          </cell>
          <cell r="F220">
            <v>176064</v>
          </cell>
          <cell r="G220">
            <v>114845423</v>
          </cell>
        </row>
        <row r="221">
          <cell r="A221" t="str">
            <v>3505</v>
          </cell>
          <cell r="B221" t="str">
            <v>3</v>
          </cell>
          <cell r="C221" t="str">
            <v>Ganancias  acumuladas</v>
          </cell>
          <cell r="D221">
            <v>437454744</v>
          </cell>
          <cell r="E221">
            <v>0</v>
          </cell>
          <cell r="F221">
            <v>176064</v>
          </cell>
          <cell r="G221">
            <v>437630808</v>
          </cell>
        </row>
        <row r="222">
          <cell r="A222" t="str">
            <v>3510</v>
          </cell>
          <cell r="B222" t="str">
            <v>3</v>
          </cell>
          <cell r="C222" t="str">
            <v>P‚rdidas acumuladas</v>
          </cell>
          <cell r="D222">
            <v>-383612662</v>
          </cell>
          <cell r="E222">
            <v>0</v>
          </cell>
          <cell r="F222">
            <v>0</v>
          </cell>
          <cell r="G222">
            <v>-383612662</v>
          </cell>
        </row>
        <row r="223">
          <cell r="A223" t="str">
            <v>3555</v>
          </cell>
          <cell r="B223" t="str">
            <v>3</v>
          </cell>
          <cell r="C223" t="str">
            <v>Ganancias (P‚rdidas) acumuladas por convergencia a NIIF</v>
          </cell>
          <cell r="D223">
            <v>60827277</v>
          </cell>
          <cell r="E223">
            <v>0</v>
          </cell>
          <cell r="F223">
            <v>0</v>
          </cell>
          <cell r="G223">
            <v>60827277</v>
          </cell>
        </row>
        <row r="224">
          <cell r="A224" t="str">
            <v>355505</v>
          </cell>
          <cell r="B224" t="str">
            <v>4</v>
          </cell>
          <cell r="C224" t="str">
            <v>Instrumento financieros</v>
          </cell>
          <cell r="D224">
            <v>-204800</v>
          </cell>
          <cell r="E224">
            <v>0</v>
          </cell>
          <cell r="F224">
            <v>0</v>
          </cell>
          <cell r="G224">
            <v>-204800</v>
          </cell>
        </row>
        <row r="225">
          <cell r="A225" t="str">
            <v>355565</v>
          </cell>
          <cell r="B225" t="str">
            <v>4</v>
          </cell>
          <cell r="C225" t="str">
            <v>Patrimonio</v>
          </cell>
          <cell r="D225">
            <v>9061077</v>
          </cell>
          <cell r="E225">
            <v>0</v>
          </cell>
          <cell r="F225">
            <v>0</v>
          </cell>
          <cell r="G225">
            <v>9061077</v>
          </cell>
        </row>
        <row r="226">
          <cell r="A226" t="str">
            <v>355570</v>
          </cell>
          <cell r="B226" t="str">
            <v>4</v>
          </cell>
          <cell r="C226" t="str">
            <v>Activos por impuestos diferidos</v>
          </cell>
          <cell r="D226">
            <v>51971000</v>
          </cell>
          <cell r="E226">
            <v>0</v>
          </cell>
          <cell r="F226">
            <v>0</v>
          </cell>
          <cell r="G226">
            <v>51971000</v>
          </cell>
        </row>
        <row r="227">
          <cell r="A227" t="str">
            <v>36</v>
          </cell>
          <cell r="B227" t="str">
            <v>2</v>
          </cell>
          <cell r="C227" t="str">
            <v>Ganancias (Perdidas ) del periodo</v>
          </cell>
          <cell r="D227">
            <v>0</v>
          </cell>
          <cell r="E227">
            <v>609229317</v>
          </cell>
          <cell r="F227">
            <v>0</v>
          </cell>
          <cell r="G227">
            <v>-609229317</v>
          </cell>
        </row>
        <row r="228">
          <cell r="A228" t="str">
            <v>3610</v>
          </cell>
          <cell r="B228" t="str">
            <v>3</v>
          </cell>
          <cell r="C228" t="str">
            <v>ÿP‚rdida del ejercicio</v>
          </cell>
          <cell r="D228">
            <v>0</v>
          </cell>
          <cell r="E228">
            <v>609229317</v>
          </cell>
          <cell r="F228">
            <v>0</v>
          </cell>
          <cell r="G228">
            <v>-609229317</v>
          </cell>
        </row>
        <row r="229">
          <cell r="A229" t="str">
            <v>4</v>
          </cell>
          <cell r="B229" t="str">
            <v>1</v>
          </cell>
          <cell r="C229" t="str">
            <v>INGRESOS</v>
          </cell>
          <cell r="D229">
            <v>532130447</v>
          </cell>
          <cell r="E229">
            <v>30408665</v>
          </cell>
          <cell r="F229">
            <v>216218413</v>
          </cell>
          <cell r="G229">
            <v>717940195</v>
          </cell>
        </row>
        <row r="230">
          <cell r="A230" t="str">
            <v>41</v>
          </cell>
          <cell r="B230" t="str">
            <v>2</v>
          </cell>
          <cell r="C230" t="str">
            <v>Ingresos de actividades ordinarias</v>
          </cell>
          <cell r="D230">
            <v>353105451</v>
          </cell>
          <cell r="E230">
            <v>0</v>
          </cell>
          <cell r="F230">
            <v>64767454</v>
          </cell>
          <cell r="G230">
            <v>417872905</v>
          </cell>
        </row>
        <row r="231">
          <cell r="A231" t="str">
            <v>4155</v>
          </cell>
          <cell r="B231" t="str">
            <v>3</v>
          </cell>
          <cell r="C231" t="str">
            <v>Actividad Financiera</v>
          </cell>
          <cell r="D231">
            <v>55146477</v>
          </cell>
          <cell r="E231">
            <v>0</v>
          </cell>
          <cell r="F231">
            <v>303958</v>
          </cell>
          <cell r="G231">
            <v>55450435</v>
          </cell>
        </row>
        <row r="232">
          <cell r="A232" t="str">
            <v>415595</v>
          </cell>
          <cell r="B232" t="str">
            <v>6</v>
          </cell>
          <cell r="C232" t="str">
            <v>Actividades conexas</v>
          </cell>
          <cell r="D232">
            <v>55146477</v>
          </cell>
          <cell r="E232">
            <v>0</v>
          </cell>
          <cell r="F232">
            <v>303958</v>
          </cell>
          <cell r="G232">
            <v>55450435</v>
          </cell>
        </row>
        <row r="233">
          <cell r="A233" t="str">
            <v>41559505</v>
          </cell>
          <cell r="B233" t="str">
            <v>8</v>
          </cell>
          <cell r="C233" t="str">
            <v>Ingresos patrimonio Autonomo</v>
          </cell>
          <cell r="D233">
            <v>55146477</v>
          </cell>
          <cell r="E233">
            <v>0</v>
          </cell>
          <cell r="F233">
            <v>303958</v>
          </cell>
          <cell r="G233">
            <v>55450435</v>
          </cell>
        </row>
        <row r="234">
          <cell r="A234" t="str">
            <v>4170</v>
          </cell>
          <cell r="B234" t="str">
            <v>3</v>
          </cell>
          <cell r="C234" t="str">
            <v>Arrendamientos</v>
          </cell>
          <cell r="D234">
            <v>297958974</v>
          </cell>
          <cell r="E234">
            <v>0</v>
          </cell>
          <cell r="F234">
            <v>64463496</v>
          </cell>
          <cell r="G234">
            <v>362422470</v>
          </cell>
        </row>
        <row r="235">
          <cell r="A235" t="str">
            <v>417005</v>
          </cell>
          <cell r="B235" t="str">
            <v>4</v>
          </cell>
          <cell r="C235" t="str">
            <v>Arrendamientos de bienes ra¡ces</v>
          </cell>
          <cell r="D235">
            <v>297958974</v>
          </cell>
          <cell r="E235">
            <v>0</v>
          </cell>
          <cell r="F235">
            <v>64463496</v>
          </cell>
          <cell r="G235">
            <v>362422470</v>
          </cell>
        </row>
        <row r="236">
          <cell r="A236" t="str">
            <v>43</v>
          </cell>
          <cell r="B236" t="str">
            <v>2</v>
          </cell>
          <cell r="C236" t="str">
            <v>Otros ingresos de actividades ordinarias</v>
          </cell>
          <cell r="D236">
            <v>41622863</v>
          </cell>
          <cell r="E236">
            <v>0</v>
          </cell>
          <cell r="F236">
            <v>537600</v>
          </cell>
          <cell r="G236">
            <v>42160463</v>
          </cell>
        </row>
        <row r="237">
          <cell r="A237" t="str">
            <v>4305</v>
          </cell>
          <cell r="B237" t="str">
            <v>3</v>
          </cell>
          <cell r="C237" t="str">
            <v>Financieros</v>
          </cell>
          <cell r="D237">
            <v>13463319</v>
          </cell>
          <cell r="E237">
            <v>0</v>
          </cell>
          <cell r="F237">
            <v>0</v>
          </cell>
          <cell r="G237">
            <v>13463319</v>
          </cell>
        </row>
        <row r="238">
          <cell r="A238" t="str">
            <v>430505</v>
          </cell>
          <cell r="B238" t="str">
            <v>4</v>
          </cell>
          <cell r="C238" t="str">
            <v>Intereses</v>
          </cell>
          <cell r="D238">
            <v>9533297</v>
          </cell>
          <cell r="E238">
            <v>0</v>
          </cell>
          <cell r="F238">
            <v>0</v>
          </cell>
          <cell r="G238">
            <v>9533297</v>
          </cell>
        </row>
        <row r="239">
          <cell r="A239" t="str">
            <v>430530</v>
          </cell>
          <cell r="B239" t="str">
            <v>4</v>
          </cell>
          <cell r="C239" t="str">
            <v>Descuentos comerciales condicionados</v>
          </cell>
          <cell r="D239">
            <v>3930022</v>
          </cell>
          <cell r="E239">
            <v>0</v>
          </cell>
          <cell r="F239">
            <v>0</v>
          </cell>
          <cell r="G239">
            <v>3930022</v>
          </cell>
        </row>
        <row r="240">
          <cell r="A240" t="str">
            <v>4350</v>
          </cell>
          <cell r="B240" t="str">
            <v>3</v>
          </cell>
          <cell r="C240" t="str">
            <v>Ingresos por medici¢n  al valor razonable</v>
          </cell>
          <cell r="D240">
            <v>5811200</v>
          </cell>
          <cell r="E240">
            <v>0</v>
          </cell>
          <cell r="F240">
            <v>537600</v>
          </cell>
          <cell r="G240">
            <v>6348800</v>
          </cell>
        </row>
        <row r="241">
          <cell r="A241" t="str">
            <v>435012</v>
          </cell>
          <cell r="B241" t="str">
            <v>4</v>
          </cell>
          <cell r="C241" t="str">
            <v>Utilidad en la medici¢n del valor razonable de inversiones</v>
          </cell>
          <cell r="D241">
            <v>5811200</v>
          </cell>
          <cell r="E241">
            <v>0</v>
          </cell>
          <cell r="F241">
            <v>537600</v>
          </cell>
          <cell r="G241">
            <v>6348800</v>
          </cell>
        </row>
        <row r="242">
          <cell r="A242" t="str">
            <v>4395</v>
          </cell>
          <cell r="B242" t="str">
            <v>3</v>
          </cell>
          <cell r="C242" t="str">
            <v>Otros ingresos</v>
          </cell>
          <cell r="D242">
            <v>22348344</v>
          </cell>
          <cell r="E242">
            <v>0</v>
          </cell>
          <cell r="F242">
            <v>0</v>
          </cell>
          <cell r="G242">
            <v>22348344</v>
          </cell>
        </row>
        <row r="243">
          <cell r="A243" t="str">
            <v>439595</v>
          </cell>
          <cell r="B243" t="str">
            <v>4</v>
          </cell>
          <cell r="C243" t="str">
            <v>Otros ingresos</v>
          </cell>
          <cell r="D243">
            <v>22348344</v>
          </cell>
          <cell r="E243">
            <v>0</v>
          </cell>
          <cell r="F243">
            <v>0</v>
          </cell>
          <cell r="G243">
            <v>22348344</v>
          </cell>
        </row>
        <row r="244">
          <cell r="A244" t="str">
            <v>46</v>
          </cell>
          <cell r="B244" t="str">
            <v>2</v>
          </cell>
          <cell r="C244" t="str">
            <v>Otros ingresos</v>
          </cell>
          <cell r="D244">
            <v>77863</v>
          </cell>
          <cell r="E244">
            <v>0</v>
          </cell>
          <cell r="F244">
            <v>445</v>
          </cell>
          <cell r="G244">
            <v>78308</v>
          </cell>
        </row>
        <row r="245">
          <cell r="A245" t="str">
            <v>4670</v>
          </cell>
          <cell r="B245" t="str">
            <v>3</v>
          </cell>
          <cell r="C245" t="str">
            <v>Ingresos de ejercicios anteriores</v>
          </cell>
          <cell r="D245">
            <v>71260</v>
          </cell>
          <cell r="E245">
            <v>0</v>
          </cell>
          <cell r="F245">
            <v>0</v>
          </cell>
          <cell r="G245">
            <v>71260</v>
          </cell>
        </row>
        <row r="246">
          <cell r="A246" t="str">
            <v>4695</v>
          </cell>
          <cell r="B246" t="str">
            <v>3</v>
          </cell>
          <cell r="C246" t="str">
            <v>Diversos</v>
          </cell>
          <cell r="D246">
            <v>6603</v>
          </cell>
          <cell r="E246">
            <v>0</v>
          </cell>
          <cell r="F246">
            <v>445</v>
          </cell>
          <cell r="G246">
            <v>7048</v>
          </cell>
        </row>
        <row r="247">
          <cell r="A247" t="str">
            <v>469595</v>
          </cell>
          <cell r="B247" t="str">
            <v>4</v>
          </cell>
          <cell r="C247" t="str">
            <v>Diversos - Ajustes</v>
          </cell>
          <cell r="D247">
            <v>6603</v>
          </cell>
          <cell r="E247">
            <v>0</v>
          </cell>
          <cell r="F247">
            <v>445</v>
          </cell>
          <cell r="G247">
            <v>7048</v>
          </cell>
        </row>
        <row r="248">
          <cell r="A248" t="str">
            <v>47</v>
          </cell>
          <cell r="B248" t="str">
            <v>2</v>
          </cell>
          <cell r="C248" t="str">
            <v>Ingresos  por impuestos a las ganancias</v>
          </cell>
          <cell r="D248">
            <v>137324270</v>
          </cell>
          <cell r="E248">
            <v>30408665</v>
          </cell>
          <cell r="F248">
            <v>150912914</v>
          </cell>
          <cell r="G248">
            <v>257828519</v>
          </cell>
        </row>
        <row r="249">
          <cell r="A249" t="str">
            <v>4705</v>
          </cell>
          <cell r="B249" t="str">
            <v>3</v>
          </cell>
          <cell r="C249" t="str">
            <v>Impuesto de renta y complementarios</v>
          </cell>
          <cell r="D249">
            <v>137324270</v>
          </cell>
          <cell r="E249">
            <v>0</v>
          </cell>
          <cell r="F249">
            <v>15226143</v>
          </cell>
          <cell r="G249">
            <v>152550413</v>
          </cell>
        </row>
        <row r="250">
          <cell r="A250" t="str">
            <v>4707</v>
          </cell>
          <cell r="B250" t="str">
            <v>3</v>
          </cell>
          <cell r="C250" t="str">
            <v>Impuesto de renta y complementarios diferido - Ajustes</v>
          </cell>
          <cell r="D250">
            <v>0</v>
          </cell>
          <cell r="E250">
            <v>30408665</v>
          </cell>
          <cell r="F250">
            <v>135686771</v>
          </cell>
          <cell r="G250">
            <v>105278106</v>
          </cell>
        </row>
        <row r="251">
          <cell r="A251" t="str">
            <v>5</v>
          </cell>
          <cell r="B251" t="str">
            <v>1</v>
          </cell>
          <cell r="C251" t="str">
            <v>GASTOS</v>
          </cell>
          <cell r="D251">
            <v>1854197580</v>
          </cell>
          <cell r="E251">
            <v>82736071</v>
          </cell>
          <cell r="F251">
            <v>1218993456</v>
          </cell>
          <cell r="G251">
            <v>717940195</v>
          </cell>
        </row>
        <row r="252">
          <cell r="A252" t="str">
            <v>51</v>
          </cell>
          <cell r="B252" t="str">
            <v>2</v>
          </cell>
          <cell r="C252" t="str">
            <v>Gastos de Administracion</v>
          </cell>
          <cell r="D252">
            <v>1051399986</v>
          </cell>
          <cell r="E252">
            <v>73959312</v>
          </cell>
          <cell r="F252">
            <v>3122639</v>
          </cell>
          <cell r="G252">
            <v>1122236659</v>
          </cell>
        </row>
        <row r="253">
          <cell r="A253" t="str">
            <v>5105</v>
          </cell>
          <cell r="B253" t="str">
            <v>3</v>
          </cell>
          <cell r="C253" t="str">
            <v>Gastos de personal</v>
          </cell>
          <cell r="D253">
            <v>231223294</v>
          </cell>
          <cell r="E253">
            <v>25434299</v>
          </cell>
          <cell r="F253">
            <v>3122639</v>
          </cell>
          <cell r="G253">
            <v>253534954</v>
          </cell>
        </row>
        <row r="254">
          <cell r="A254" t="str">
            <v>510506</v>
          </cell>
          <cell r="B254" t="str">
            <v>4</v>
          </cell>
          <cell r="C254" t="str">
            <v>Sueldos</v>
          </cell>
          <cell r="D254">
            <v>142783645</v>
          </cell>
          <cell r="E254">
            <v>13522217</v>
          </cell>
          <cell r="F254">
            <v>0</v>
          </cell>
          <cell r="G254">
            <v>156305862</v>
          </cell>
        </row>
        <row r="255">
          <cell r="A255" t="str">
            <v>510524</v>
          </cell>
          <cell r="B255" t="str">
            <v>4</v>
          </cell>
          <cell r="C255" t="str">
            <v>Incapacidades</v>
          </cell>
          <cell r="D255">
            <v>60236</v>
          </cell>
          <cell r="E255">
            <v>0</v>
          </cell>
          <cell r="F255">
            <v>0</v>
          </cell>
          <cell r="G255">
            <v>60236</v>
          </cell>
        </row>
        <row r="256">
          <cell r="A256" t="str">
            <v>510527</v>
          </cell>
          <cell r="B256" t="str">
            <v>4</v>
          </cell>
          <cell r="C256" t="str">
            <v>Auxilio de transporte</v>
          </cell>
          <cell r="D256">
            <v>3951921</v>
          </cell>
          <cell r="E256">
            <v>581980</v>
          </cell>
          <cell r="F256">
            <v>0</v>
          </cell>
          <cell r="G256">
            <v>4533901</v>
          </cell>
        </row>
        <row r="257">
          <cell r="A257" t="str">
            <v>510530</v>
          </cell>
          <cell r="B257" t="str">
            <v>4</v>
          </cell>
          <cell r="C257" t="str">
            <v>Cesant¡as</v>
          </cell>
          <cell r="D257">
            <v>12381743</v>
          </cell>
          <cell r="E257">
            <v>1350770</v>
          </cell>
          <cell r="F257">
            <v>0</v>
          </cell>
          <cell r="G257">
            <v>13732513</v>
          </cell>
        </row>
        <row r="258">
          <cell r="A258" t="str">
            <v>510533</v>
          </cell>
          <cell r="B258" t="str">
            <v>4</v>
          </cell>
          <cell r="C258" t="str">
            <v>Intereses sobre cesant¡as</v>
          </cell>
          <cell r="D258">
            <v>1524496</v>
          </cell>
          <cell r="E258">
            <v>160805</v>
          </cell>
          <cell r="F258">
            <v>132222</v>
          </cell>
          <cell r="G258">
            <v>1553079</v>
          </cell>
        </row>
        <row r="259">
          <cell r="A259" t="str">
            <v>510536</v>
          </cell>
          <cell r="B259" t="str">
            <v>4</v>
          </cell>
          <cell r="C259" t="str">
            <v>Prima de servicios</v>
          </cell>
          <cell r="D259">
            <v>12381743</v>
          </cell>
          <cell r="E259">
            <v>1350770</v>
          </cell>
          <cell r="F259">
            <v>0</v>
          </cell>
          <cell r="G259">
            <v>13732513</v>
          </cell>
        </row>
        <row r="260">
          <cell r="A260" t="str">
            <v>510539</v>
          </cell>
          <cell r="B260" t="str">
            <v>4</v>
          </cell>
          <cell r="C260" t="str">
            <v>Vacaciones</v>
          </cell>
          <cell r="D260">
            <v>8435348</v>
          </cell>
          <cell r="E260">
            <v>903575</v>
          </cell>
          <cell r="F260">
            <v>2990417</v>
          </cell>
          <cell r="G260">
            <v>6348506</v>
          </cell>
        </row>
        <row r="261">
          <cell r="A261" t="str">
            <v>510545</v>
          </cell>
          <cell r="B261" t="str">
            <v>4</v>
          </cell>
          <cell r="C261" t="str">
            <v>Auxilios</v>
          </cell>
          <cell r="D261">
            <v>932400</v>
          </cell>
          <cell r="E261">
            <v>0</v>
          </cell>
          <cell r="F261">
            <v>0</v>
          </cell>
          <cell r="G261">
            <v>932400</v>
          </cell>
        </row>
        <row r="262">
          <cell r="A262" t="str">
            <v>51054515</v>
          </cell>
          <cell r="B262" t="str">
            <v>5</v>
          </cell>
          <cell r="C262" t="str">
            <v>Auxilios M‚dicos</v>
          </cell>
          <cell r="D262">
            <v>932400</v>
          </cell>
          <cell r="E262">
            <v>0</v>
          </cell>
          <cell r="F262">
            <v>0</v>
          </cell>
          <cell r="G262">
            <v>932400</v>
          </cell>
        </row>
        <row r="263">
          <cell r="A263" t="str">
            <v>510548</v>
          </cell>
          <cell r="B263" t="str">
            <v>4</v>
          </cell>
          <cell r="C263" t="str">
            <v>Bonificaciones</v>
          </cell>
          <cell r="D263">
            <v>20000000</v>
          </cell>
          <cell r="E263">
            <v>0</v>
          </cell>
          <cell r="F263">
            <v>0</v>
          </cell>
          <cell r="G263">
            <v>20000000</v>
          </cell>
        </row>
        <row r="264">
          <cell r="A264" t="str">
            <v>510551</v>
          </cell>
          <cell r="B264" t="str">
            <v>4</v>
          </cell>
          <cell r="C264" t="str">
            <v>Dotaci¢n y suministro a trabajadores</v>
          </cell>
          <cell r="D264">
            <v>237300</v>
          </cell>
          <cell r="E264">
            <v>946889</v>
          </cell>
          <cell r="F264">
            <v>0</v>
          </cell>
          <cell r="G264">
            <v>1184189</v>
          </cell>
        </row>
        <row r="265">
          <cell r="A265" t="str">
            <v>510563</v>
          </cell>
          <cell r="B265" t="str">
            <v>4</v>
          </cell>
          <cell r="C265" t="str">
            <v>Capacitaci¢n al personal</v>
          </cell>
          <cell r="D265">
            <v>0</v>
          </cell>
          <cell r="E265">
            <v>3600000</v>
          </cell>
          <cell r="F265">
            <v>0</v>
          </cell>
          <cell r="G265">
            <v>3600000</v>
          </cell>
        </row>
        <row r="266">
          <cell r="A266" t="str">
            <v>510566</v>
          </cell>
          <cell r="B266" t="str">
            <v>4</v>
          </cell>
          <cell r="C266" t="str">
            <v>Gastos deportivos y de recreaci¢n</v>
          </cell>
          <cell r="D266">
            <v>4185500</v>
          </cell>
          <cell r="E266">
            <v>462250</v>
          </cell>
          <cell r="F266">
            <v>0</v>
          </cell>
          <cell r="G266">
            <v>4647750</v>
          </cell>
        </row>
        <row r="267">
          <cell r="A267" t="str">
            <v>510568</v>
          </cell>
          <cell r="B267" t="str">
            <v>4</v>
          </cell>
          <cell r="C267" t="str">
            <v>Aportes a administradoras de riesgos profesionales, ARP</v>
          </cell>
          <cell r="D267">
            <v>747500</v>
          </cell>
          <cell r="E267">
            <v>73400</v>
          </cell>
          <cell r="F267">
            <v>0</v>
          </cell>
          <cell r="G267">
            <v>820900</v>
          </cell>
        </row>
        <row r="268">
          <cell r="A268" t="str">
            <v>510569</v>
          </cell>
          <cell r="B268" t="str">
            <v>4</v>
          </cell>
          <cell r="C268" t="str">
            <v>Aportes a entidades promotoras de salud, EPS</v>
          </cell>
          <cell r="D268">
            <v>310865</v>
          </cell>
          <cell r="E268">
            <v>0</v>
          </cell>
          <cell r="F268">
            <v>0</v>
          </cell>
          <cell r="G268">
            <v>310865</v>
          </cell>
        </row>
        <row r="269">
          <cell r="A269" t="str">
            <v>510570</v>
          </cell>
          <cell r="B269" t="str">
            <v>4</v>
          </cell>
          <cell r="C269" t="str">
            <v>Aportes a fondos de pensiones y/o cesant¡as</v>
          </cell>
          <cell r="D269">
            <v>17370877</v>
          </cell>
          <cell r="E269">
            <v>1861243</v>
          </cell>
          <cell r="F269">
            <v>0</v>
          </cell>
          <cell r="G269">
            <v>19232120</v>
          </cell>
        </row>
        <row r="270">
          <cell r="A270" t="str">
            <v>510572</v>
          </cell>
          <cell r="B270" t="str">
            <v>4</v>
          </cell>
          <cell r="C270" t="str">
            <v>Aportes cajas de compensaci¢n familiar</v>
          </cell>
          <cell r="D270">
            <v>5737520</v>
          </cell>
          <cell r="E270">
            <v>620400</v>
          </cell>
          <cell r="F270">
            <v>0</v>
          </cell>
          <cell r="G270">
            <v>6357920</v>
          </cell>
        </row>
        <row r="271">
          <cell r="A271" t="str">
            <v>510575</v>
          </cell>
          <cell r="B271" t="str">
            <v>4</v>
          </cell>
          <cell r="C271" t="str">
            <v>Aportes ICBF</v>
          </cell>
          <cell r="D271">
            <v>109300</v>
          </cell>
          <cell r="E271">
            <v>0</v>
          </cell>
          <cell r="F271">
            <v>0</v>
          </cell>
          <cell r="G271">
            <v>109300</v>
          </cell>
        </row>
        <row r="272">
          <cell r="A272" t="str">
            <v>510578</v>
          </cell>
          <cell r="B272" t="str">
            <v>4</v>
          </cell>
          <cell r="C272" t="str">
            <v>SENA</v>
          </cell>
          <cell r="D272">
            <v>72900</v>
          </cell>
          <cell r="E272">
            <v>0</v>
          </cell>
          <cell r="F272">
            <v>0</v>
          </cell>
          <cell r="G272">
            <v>72900</v>
          </cell>
        </row>
        <row r="273">
          <cell r="A273" t="str">
            <v>5110</v>
          </cell>
          <cell r="B273" t="str">
            <v>3</v>
          </cell>
          <cell r="C273" t="str">
            <v>Honorarios</v>
          </cell>
          <cell r="D273">
            <v>129254127</v>
          </cell>
          <cell r="E273">
            <v>14644609</v>
          </cell>
          <cell r="F273">
            <v>0</v>
          </cell>
          <cell r="G273">
            <v>143898736</v>
          </cell>
        </row>
        <row r="274">
          <cell r="A274" t="str">
            <v>511010</v>
          </cell>
          <cell r="B274" t="str">
            <v>4</v>
          </cell>
          <cell r="C274" t="str">
            <v>Revisor¡a fiscal</v>
          </cell>
          <cell r="D274">
            <v>12593900</v>
          </cell>
          <cell r="E274">
            <v>1144900</v>
          </cell>
          <cell r="F274">
            <v>0</v>
          </cell>
          <cell r="G274">
            <v>13738800</v>
          </cell>
        </row>
        <row r="275">
          <cell r="A275" t="str">
            <v>511020</v>
          </cell>
          <cell r="B275" t="str">
            <v>4</v>
          </cell>
          <cell r="C275" t="str">
            <v>Aval£os</v>
          </cell>
          <cell r="D275">
            <v>800000</v>
          </cell>
          <cell r="E275">
            <v>0</v>
          </cell>
          <cell r="F275">
            <v>0</v>
          </cell>
          <cell r="G275">
            <v>800000</v>
          </cell>
        </row>
        <row r="276">
          <cell r="A276" t="str">
            <v>511025</v>
          </cell>
          <cell r="B276" t="str">
            <v>4</v>
          </cell>
          <cell r="C276" t="str">
            <v>Asesor¡a jur¡dica</v>
          </cell>
          <cell r="D276">
            <v>85960227</v>
          </cell>
          <cell r="E276">
            <v>10199709</v>
          </cell>
          <cell r="F276">
            <v>0</v>
          </cell>
          <cell r="G276">
            <v>96159936</v>
          </cell>
        </row>
        <row r="277">
          <cell r="A277" t="str">
            <v>511095</v>
          </cell>
          <cell r="B277" t="str">
            <v>4</v>
          </cell>
          <cell r="C277" t="str">
            <v>Otros</v>
          </cell>
          <cell r="D277">
            <v>29900000</v>
          </cell>
          <cell r="E277">
            <v>3300000</v>
          </cell>
          <cell r="F277">
            <v>0</v>
          </cell>
          <cell r="G277">
            <v>33200000</v>
          </cell>
        </row>
        <row r="278">
          <cell r="A278" t="str">
            <v>51109510</v>
          </cell>
          <cell r="B278" t="str">
            <v>5</v>
          </cell>
          <cell r="C278" t="str">
            <v>Asesor¡a Contable</v>
          </cell>
          <cell r="D278">
            <v>29900000</v>
          </cell>
          <cell r="E278">
            <v>3300000</v>
          </cell>
          <cell r="F278">
            <v>0</v>
          </cell>
          <cell r="G278">
            <v>33200000</v>
          </cell>
        </row>
        <row r="279">
          <cell r="A279" t="str">
            <v>5115</v>
          </cell>
          <cell r="B279" t="str">
            <v>3</v>
          </cell>
          <cell r="C279" t="str">
            <v>Impuestos</v>
          </cell>
          <cell r="D279">
            <v>304692995</v>
          </cell>
          <cell r="E279">
            <v>385916</v>
          </cell>
          <cell r="F279">
            <v>0</v>
          </cell>
          <cell r="G279">
            <v>305078911</v>
          </cell>
        </row>
        <row r="280">
          <cell r="A280" t="str">
            <v>511505</v>
          </cell>
          <cell r="B280" t="str">
            <v>4</v>
          </cell>
          <cell r="C280" t="str">
            <v>Industria y comercio</v>
          </cell>
          <cell r="D280">
            <v>955670</v>
          </cell>
          <cell r="E280">
            <v>3359</v>
          </cell>
          <cell r="F280">
            <v>0</v>
          </cell>
          <cell r="G280">
            <v>959029</v>
          </cell>
        </row>
        <row r="281">
          <cell r="A281" t="str">
            <v>511510</v>
          </cell>
          <cell r="B281" t="str">
            <v>4</v>
          </cell>
          <cell r="C281" t="str">
            <v>De timbres</v>
          </cell>
          <cell r="D281">
            <v>1500</v>
          </cell>
          <cell r="E281">
            <v>0</v>
          </cell>
          <cell r="F281">
            <v>0</v>
          </cell>
          <cell r="G281">
            <v>1500</v>
          </cell>
        </row>
        <row r="282">
          <cell r="A282" t="str">
            <v>511515</v>
          </cell>
          <cell r="B282" t="str">
            <v>4</v>
          </cell>
          <cell r="C282" t="str">
            <v>A la propiedad ra¡z</v>
          </cell>
          <cell r="D282">
            <v>29988872</v>
          </cell>
          <cell r="E282">
            <v>0</v>
          </cell>
          <cell r="F282">
            <v>0</v>
          </cell>
          <cell r="G282">
            <v>29988872</v>
          </cell>
        </row>
        <row r="283">
          <cell r="A283" t="str">
            <v>511595</v>
          </cell>
          <cell r="B283" t="str">
            <v>4</v>
          </cell>
          <cell r="C283" t="str">
            <v>Otros</v>
          </cell>
          <cell r="D283">
            <v>273746953</v>
          </cell>
          <cell r="E283">
            <v>382557</v>
          </cell>
          <cell r="F283">
            <v>0</v>
          </cell>
          <cell r="G283">
            <v>274129510</v>
          </cell>
        </row>
        <row r="284">
          <cell r="A284" t="str">
            <v>51159505</v>
          </cell>
          <cell r="B284" t="str">
            <v>5</v>
          </cell>
          <cell r="C284" t="str">
            <v>Gravamen a Movimientos Financieros</v>
          </cell>
          <cell r="D284">
            <v>27371441</v>
          </cell>
          <cell r="E284">
            <v>380986</v>
          </cell>
          <cell r="F284">
            <v>0</v>
          </cell>
          <cell r="G284">
            <v>27752427</v>
          </cell>
        </row>
        <row r="285">
          <cell r="A285" t="str">
            <v>51159510</v>
          </cell>
          <cell r="B285" t="str">
            <v>5</v>
          </cell>
          <cell r="C285" t="str">
            <v>Impuesto al consumo</v>
          </cell>
          <cell r="D285">
            <v>17512</v>
          </cell>
          <cell r="E285">
            <v>1571</v>
          </cell>
          <cell r="F285">
            <v>0</v>
          </cell>
          <cell r="G285">
            <v>19083</v>
          </cell>
        </row>
        <row r="286">
          <cell r="A286" t="str">
            <v>51159520</v>
          </cell>
          <cell r="B286" t="str">
            <v>5</v>
          </cell>
          <cell r="C286" t="str">
            <v>Impuesto a la Riqueza</v>
          </cell>
          <cell r="D286">
            <v>224960000</v>
          </cell>
          <cell r="E286">
            <v>0</v>
          </cell>
          <cell r="F286">
            <v>0</v>
          </cell>
          <cell r="G286">
            <v>224960000</v>
          </cell>
        </row>
        <row r="287">
          <cell r="A287" t="str">
            <v>51159530</v>
          </cell>
          <cell r="B287" t="str">
            <v>5</v>
          </cell>
          <cell r="C287" t="str">
            <v>Impuesto de Sobretasa de Cree</v>
          </cell>
          <cell r="D287">
            <v>21398000</v>
          </cell>
          <cell r="E287">
            <v>0</v>
          </cell>
          <cell r="F287">
            <v>0</v>
          </cell>
          <cell r="G287">
            <v>21398000</v>
          </cell>
        </row>
        <row r="288">
          <cell r="A288" t="str">
            <v>5125</v>
          </cell>
          <cell r="B288" t="str">
            <v>3</v>
          </cell>
          <cell r="C288" t="str">
            <v>Contribuciones y afiliaciones</v>
          </cell>
          <cell r="D288">
            <v>7377000</v>
          </cell>
          <cell r="E288">
            <v>0</v>
          </cell>
          <cell r="F288">
            <v>0</v>
          </cell>
          <cell r="G288">
            <v>7377000</v>
          </cell>
        </row>
        <row r="289">
          <cell r="A289" t="str">
            <v>512505</v>
          </cell>
          <cell r="B289" t="str">
            <v>4</v>
          </cell>
          <cell r="C289" t="str">
            <v>Contribuciones</v>
          </cell>
          <cell r="D289">
            <v>7377000</v>
          </cell>
          <cell r="E289">
            <v>0</v>
          </cell>
          <cell r="F289">
            <v>0</v>
          </cell>
          <cell r="G289">
            <v>7377000</v>
          </cell>
        </row>
        <row r="290">
          <cell r="A290" t="str">
            <v>5135</v>
          </cell>
          <cell r="B290" t="str">
            <v>3</v>
          </cell>
          <cell r="C290" t="str">
            <v>Servicios</v>
          </cell>
          <cell r="D290">
            <v>218430337</v>
          </cell>
          <cell r="E290">
            <v>20136141</v>
          </cell>
          <cell r="F290">
            <v>0</v>
          </cell>
          <cell r="G290">
            <v>238566478</v>
          </cell>
        </row>
        <row r="291">
          <cell r="A291" t="str">
            <v>513505</v>
          </cell>
          <cell r="B291" t="str">
            <v>4</v>
          </cell>
          <cell r="C291" t="str">
            <v>Aseo y vigilancia</v>
          </cell>
          <cell r="D291">
            <v>176287759</v>
          </cell>
          <cell r="E291">
            <v>19085875</v>
          </cell>
          <cell r="F291">
            <v>0</v>
          </cell>
          <cell r="G291">
            <v>195373634</v>
          </cell>
        </row>
        <row r="292">
          <cell r="A292" t="str">
            <v>513525</v>
          </cell>
          <cell r="B292" t="str">
            <v>4</v>
          </cell>
          <cell r="C292" t="str">
            <v>Acueducto y alcantarillado</v>
          </cell>
          <cell r="D292">
            <v>9919393</v>
          </cell>
          <cell r="E292">
            <v>430758</v>
          </cell>
          <cell r="F292">
            <v>0</v>
          </cell>
          <cell r="G292">
            <v>10350151</v>
          </cell>
        </row>
        <row r="293">
          <cell r="A293" t="str">
            <v>513530</v>
          </cell>
          <cell r="B293" t="str">
            <v>4</v>
          </cell>
          <cell r="C293" t="str">
            <v>Energ¡a el‚ctrica</v>
          </cell>
          <cell r="D293">
            <v>13978344</v>
          </cell>
          <cell r="E293">
            <v>0</v>
          </cell>
          <cell r="F293">
            <v>0</v>
          </cell>
          <cell r="G293">
            <v>13978344</v>
          </cell>
        </row>
        <row r="294">
          <cell r="A294" t="str">
            <v>513560</v>
          </cell>
          <cell r="B294" t="str">
            <v>4</v>
          </cell>
          <cell r="C294" t="str">
            <v>Publicidad, propaganda promoci¢n</v>
          </cell>
          <cell r="D294">
            <v>10936846</v>
          </cell>
          <cell r="E294">
            <v>0</v>
          </cell>
          <cell r="F294">
            <v>0</v>
          </cell>
          <cell r="G294">
            <v>10936846</v>
          </cell>
        </row>
        <row r="295">
          <cell r="A295" t="str">
            <v>513595</v>
          </cell>
          <cell r="B295" t="str">
            <v>4</v>
          </cell>
          <cell r="C295" t="str">
            <v>Otros</v>
          </cell>
          <cell r="D295">
            <v>7307995</v>
          </cell>
          <cell r="E295">
            <v>619508</v>
          </cell>
          <cell r="F295">
            <v>0</v>
          </cell>
          <cell r="G295">
            <v>7927503</v>
          </cell>
        </row>
        <row r="296">
          <cell r="A296" t="str">
            <v>51359535</v>
          </cell>
          <cell r="B296" t="str">
            <v>5</v>
          </cell>
          <cell r="C296" t="str">
            <v>Servicios contables</v>
          </cell>
          <cell r="D296">
            <v>7000000</v>
          </cell>
          <cell r="E296">
            <v>619508</v>
          </cell>
          <cell r="F296">
            <v>0</v>
          </cell>
          <cell r="G296">
            <v>7619508</v>
          </cell>
        </row>
        <row r="297">
          <cell r="A297" t="str">
            <v>51359595</v>
          </cell>
          <cell r="B297" t="str">
            <v>5</v>
          </cell>
          <cell r="C297" t="str">
            <v>Servicios Internet</v>
          </cell>
          <cell r="D297">
            <v>307995</v>
          </cell>
          <cell r="E297">
            <v>0</v>
          </cell>
          <cell r="F297">
            <v>0</v>
          </cell>
          <cell r="G297">
            <v>307995</v>
          </cell>
        </row>
        <row r="298">
          <cell r="A298" t="str">
            <v>5140</v>
          </cell>
          <cell r="B298" t="str">
            <v>3</v>
          </cell>
          <cell r="C298" t="str">
            <v>Gastos legales</v>
          </cell>
          <cell r="D298">
            <v>39079621</v>
          </cell>
          <cell r="E298">
            <v>9211644</v>
          </cell>
          <cell r="F298">
            <v>0</v>
          </cell>
          <cell r="G298">
            <v>48291265</v>
          </cell>
        </row>
        <row r="299">
          <cell r="A299" t="str">
            <v>514005</v>
          </cell>
          <cell r="B299" t="str">
            <v>4</v>
          </cell>
          <cell r="C299" t="str">
            <v>Notariales</v>
          </cell>
          <cell r="D299">
            <v>8993595</v>
          </cell>
          <cell r="E299">
            <v>9211644</v>
          </cell>
          <cell r="F299">
            <v>0</v>
          </cell>
          <cell r="G299">
            <v>18205239</v>
          </cell>
        </row>
        <row r="300">
          <cell r="A300" t="str">
            <v>514010</v>
          </cell>
          <cell r="B300" t="str">
            <v>4</v>
          </cell>
          <cell r="C300" t="str">
            <v>Registro mercantil</v>
          </cell>
          <cell r="D300">
            <v>1900397</v>
          </cell>
          <cell r="E300">
            <v>0</v>
          </cell>
          <cell r="F300">
            <v>0</v>
          </cell>
          <cell r="G300">
            <v>1900397</v>
          </cell>
        </row>
        <row r="301">
          <cell r="A301" t="str">
            <v>514015</v>
          </cell>
          <cell r="B301" t="str">
            <v>4</v>
          </cell>
          <cell r="C301" t="str">
            <v>Tr mites y licencias</v>
          </cell>
          <cell r="D301">
            <v>28185629</v>
          </cell>
          <cell r="E301">
            <v>0</v>
          </cell>
          <cell r="F301">
            <v>0</v>
          </cell>
          <cell r="G301">
            <v>28185629</v>
          </cell>
        </row>
        <row r="302">
          <cell r="A302" t="str">
            <v>5145</v>
          </cell>
          <cell r="B302" t="str">
            <v>3</v>
          </cell>
          <cell r="C302" t="str">
            <v>Mantenimiento y reparaciones</v>
          </cell>
          <cell r="D302">
            <v>263711</v>
          </cell>
          <cell r="E302">
            <v>0</v>
          </cell>
          <cell r="F302">
            <v>0</v>
          </cell>
          <cell r="G302">
            <v>263711</v>
          </cell>
        </row>
        <row r="303">
          <cell r="A303" t="str">
            <v>514520</v>
          </cell>
          <cell r="B303" t="str">
            <v>4</v>
          </cell>
          <cell r="C303" t="str">
            <v>Equipo de oficina</v>
          </cell>
          <cell r="D303">
            <v>66400</v>
          </cell>
          <cell r="E303">
            <v>0</v>
          </cell>
          <cell r="F303">
            <v>0</v>
          </cell>
          <cell r="G303">
            <v>66400</v>
          </cell>
        </row>
        <row r="304">
          <cell r="A304" t="str">
            <v>514525</v>
          </cell>
          <cell r="B304" t="str">
            <v>4</v>
          </cell>
          <cell r="C304" t="str">
            <v>Equipo de computaci¢n y comunicaci¢n</v>
          </cell>
          <cell r="D304">
            <v>197311</v>
          </cell>
          <cell r="E304">
            <v>0</v>
          </cell>
          <cell r="F304">
            <v>0</v>
          </cell>
          <cell r="G304">
            <v>197311</v>
          </cell>
        </row>
        <row r="305">
          <cell r="A305" t="str">
            <v>5155</v>
          </cell>
          <cell r="B305" t="str">
            <v>3</v>
          </cell>
          <cell r="C305" t="str">
            <v>Gastos de viaje</v>
          </cell>
          <cell r="D305">
            <v>35335002</v>
          </cell>
          <cell r="E305">
            <v>0</v>
          </cell>
          <cell r="F305">
            <v>0</v>
          </cell>
          <cell r="G305">
            <v>35335002</v>
          </cell>
        </row>
        <row r="306">
          <cell r="A306" t="str">
            <v>515515</v>
          </cell>
          <cell r="B306" t="str">
            <v>4</v>
          </cell>
          <cell r="C306" t="str">
            <v>Pasajes a‚reos</v>
          </cell>
          <cell r="D306">
            <v>34300450</v>
          </cell>
          <cell r="E306">
            <v>0</v>
          </cell>
          <cell r="F306">
            <v>0</v>
          </cell>
          <cell r="G306">
            <v>34300450</v>
          </cell>
        </row>
        <row r="307">
          <cell r="A307" t="str">
            <v>515595</v>
          </cell>
          <cell r="B307" t="str">
            <v>4</v>
          </cell>
          <cell r="C307" t="str">
            <v>Otros</v>
          </cell>
          <cell r="D307">
            <v>1034552</v>
          </cell>
          <cell r="E307">
            <v>0</v>
          </cell>
          <cell r="F307">
            <v>0</v>
          </cell>
          <cell r="G307">
            <v>1034552</v>
          </cell>
        </row>
        <row r="308">
          <cell r="A308" t="str">
            <v>5160</v>
          </cell>
          <cell r="B308" t="str">
            <v>3</v>
          </cell>
          <cell r="C308" t="str">
            <v>Depreciaciones</v>
          </cell>
          <cell r="D308">
            <v>489478</v>
          </cell>
          <cell r="E308">
            <v>44498</v>
          </cell>
          <cell r="F308">
            <v>0</v>
          </cell>
          <cell r="G308">
            <v>533976</v>
          </cell>
        </row>
        <row r="309">
          <cell r="A309" t="str">
            <v>516020</v>
          </cell>
          <cell r="B309" t="str">
            <v>4</v>
          </cell>
          <cell r="C309" t="str">
            <v>Equipo de computaci¢n y comunicaci¢n</v>
          </cell>
          <cell r="D309">
            <v>489478</v>
          </cell>
          <cell r="E309">
            <v>44498</v>
          </cell>
          <cell r="F309">
            <v>0</v>
          </cell>
          <cell r="G309">
            <v>533976</v>
          </cell>
        </row>
        <row r="310">
          <cell r="A310" t="str">
            <v>5195</v>
          </cell>
          <cell r="B310" t="str">
            <v>3</v>
          </cell>
          <cell r="C310" t="str">
            <v>Diversos</v>
          </cell>
          <cell r="D310">
            <v>85254421</v>
          </cell>
          <cell r="E310">
            <v>4102205</v>
          </cell>
          <cell r="F310">
            <v>0</v>
          </cell>
          <cell r="G310">
            <v>89356626</v>
          </cell>
        </row>
        <row r="311">
          <cell r="A311" t="str">
            <v>519505</v>
          </cell>
          <cell r="B311" t="str">
            <v>4</v>
          </cell>
          <cell r="C311" t="str">
            <v>Comisiones</v>
          </cell>
          <cell r="D311">
            <v>67200000</v>
          </cell>
          <cell r="E311">
            <v>0</v>
          </cell>
          <cell r="F311">
            <v>0</v>
          </cell>
          <cell r="G311">
            <v>67200000</v>
          </cell>
        </row>
        <row r="312">
          <cell r="A312" t="str">
            <v>519510</v>
          </cell>
          <cell r="B312" t="str">
            <v>4</v>
          </cell>
          <cell r="C312" t="str">
            <v>Libros, suscripciones, peri¢dicos y revistas</v>
          </cell>
          <cell r="D312">
            <v>1699198</v>
          </cell>
          <cell r="E312">
            <v>0</v>
          </cell>
          <cell r="F312">
            <v>0</v>
          </cell>
          <cell r="G312">
            <v>1699198</v>
          </cell>
        </row>
        <row r="313">
          <cell r="A313" t="str">
            <v>519515</v>
          </cell>
          <cell r="B313" t="str">
            <v>4</v>
          </cell>
          <cell r="C313" t="str">
            <v>M£sica ambiental</v>
          </cell>
          <cell r="D313">
            <v>2480000</v>
          </cell>
          <cell r="E313">
            <v>0</v>
          </cell>
          <cell r="F313">
            <v>0</v>
          </cell>
          <cell r="G313">
            <v>2480000</v>
          </cell>
        </row>
        <row r="314">
          <cell r="A314" t="str">
            <v>519525</v>
          </cell>
          <cell r="B314" t="str">
            <v>4</v>
          </cell>
          <cell r="C314" t="str">
            <v>Elementos de aseo y cafeter¡a</v>
          </cell>
          <cell r="D314">
            <v>1271315</v>
          </cell>
          <cell r="E314">
            <v>1203761</v>
          </cell>
          <cell r="F314">
            <v>0</v>
          </cell>
          <cell r="G314">
            <v>2475076</v>
          </cell>
        </row>
        <row r="315">
          <cell r="A315" t="str">
            <v>519530</v>
          </cell>
          <cell r="B315" t="str">
            <v>4</v>
          </cell>
          <cell r="C315" t="str">
            <v>étiles, papeler¡a y fotocopias</v>
          </cell>
          <cell r="D315">
            <v>179815</v>
          </cell>
          <cell r="E315">
            <v>0</v>
          </cell>
          <cell r="F315">
            <v>0</v>
          </cell>
          <cell r="G315">
            <v>179815</v>
          </cell>
        </row>
        <row r="316">
          <cell r="A316" t="str">
            <v>519545</v>
          </cell>
          <cell r="B316" t="str">
            <v>4</v>
          </cell>
          <cell r="C316" t="str">
            <v>Taxis y buses</v>
          </cell>
          <cell r="D316">
            <v>0</v>
          </cell>
          <cell r="E316">
            <v>4000</v>
          </cell>
          <cell r="F316">
            <v>0</v>
          </cell>
          <cell r="G316">
            <v>4000</v>
          </cell>
        </row>
        <row r="317">
          <cell r="A317" t="str">
            <v>519560</v>
          </cell>
          <cell r="B317" t="str">
            <v>4</v>
          </cell>
          <cell r="C317" t="str">
            <v>Casino y restaurante</v>
          </cell>
          <cell r="D317">
            <v>66948</v>
          </cell>
          <cell r="E317">
            <v>1202905</v>
          </cell>
          <cell r="F317">
            <v>0</v>
          </cell>
          <cell r="G317">
            <v>1269853</v>
          </cell>
        </row>
        <row r="318">
          <cell r="A318" t="str">
            <v>519565</v>
          </cell>
          <cell r="B318" t="str">
            <v>4</v>
          </cell>
          <cell r="C318" t="str">
            <v>Parqueaderos</v>
          </cell>
          <cell r="D318">
            <v>2689</v>
          </cell>
          <cell r="E318">
            <v>0</v>
          </cell>
          <cell r="F318">
            <v>0</v>
          </cell>
          <cell r="G318">
            <v>2689</v>
          </cell>
        </row>
        <row r="319">
          <cell r="A319" t="str">
            <v>519595</v>
          </cell>
          <cell r="B319" t="str">
            <v>4</v>
          </cell>
          <cell r="C319" t="str">
            <v>Otros</v>
          </cell>
          <cell r="D319">
            <v>12354456</v>
          </cell>
          <cell r="E319">
            <v>1691539</v>
          </cell>
          <cell r="F319">
            <v>0</v>
          </cell>
          <cell r="G319">
            <v>14045995</v>
          </cell>
        </row>
        <row r="320">
          <cell r="A320" t="str">
            <v>51959530</v>
          </cell>
          <cell r="B320" t="str">
            <v>5</v>
          </cell>
          <cell r="C320" t="str">
            <v>Promoción y publicidad</v>
          </cell>
          <cell r="D320">
            <v>11204642</v>
          </cell>
          <cell r="E320">
            <v>1250000</v>
          </cell>
          <cell r="F320">
            <v>0</v>
          </cell>
          <cell r="G320">
            <v>12454642</v>
          </cell>
        </row>
        <row r="321">
          <cell r="A321" t="str">
            <v>51959590</v>
          </cell>
          <cell r="B321" t="str">
            <v>5</v>
          </cell>
          <cell r="C321" t="str">
            <v>Gastos no deducibles</v>
          </cell>
          <cell r="D321">
            <v>1140093</v>
          </cell>
          <cell r="E321">
            <v>440249</v>
          </cell>
          <cell r="F321">
            <v>0</v>
          </cell>
          <cell r="G321">
            <v>1580342</v>
          </cell>
        </row>
        <row r="322">
          <cell r="A322" t="str">
            <v>51959595</v>
          </cell>
          <cell r="B322" t="str">
            <v>5</v>
          </cell>
          <cell r="C322" t="str">
            <v>Gastos diversos</v>
          </cell>
          <cell r="D322">
            <v>9721</v>
          </cell>
          <cell r="E322">
            <v>1290</v>
          </cell>
          <cell r="F322">
            <v>0</v>
          </cell>
          <cell r="G322">
            <v>11011</v>
          </cell>
        </row>
        <row r="323">
          <cell r="A323" t="str">
            <v>53</v>
          </cell>
          <cell r="B323" t="str">
            <v>2</v>
          </cell>
          <cell r="C323" t="str">
            <v>Otros gastos de actividades ordinarias</v>
          </cell>
          <cell r="D323">
            <v>802797594</v>
          </cell>
          <cell r="E323">
            <v>8776759</v>
          </cell>
          <cell r="F323">
            <v>606641500</v>
          </cell>
          <cell r="G323">
            <v>204932853</v>
          </cell>
        </row>
        <row r="324">
          <cell r="A324" t="str">
            <v>5305</v>
          </cell>
          <cell r="B324" t="str">
            <v>3</v>
          </cell>
          <cell r="C324" t="str">
            <v>Financieros</v>
          </cell>
          <cell r="D324">
            <v>38283673</v>
          </cell>
          <cell r="E324">
            <v>8774159</v>
          </cell>
          <cell r="F324">
            <v>0</v>
          </cell>
          <cell r="G324">
            <v>47057832</v>
          </cell>
        </row>
        <row r="325">
          <cell r="A325" t="str">
            <v>530505</v>
          </cell>
          <cell r="B325" t="str">
            <v>4</v>
          </cell>
          <cell r="C325" t="str">
            <v>Intereses</v>
          </cell>
          <cell r="D325">
            <v>9794377</v>
          </cell>
          <cell r="E325">
            <v>496</v>
          </cell>
          <cell r="F325">
            <v>0</v>
          </cell>
          <cell r="G325">
            <v>9794873</v>
          </cell>
        </row>
        <row r="326">
          <cell r="A326" t="str">
            <v>530510</v>
          </cell>
          <cell r="B326" t="str">
            <v>4</v>
          </cell>
          <cell r="C326" t="str">
            <v>Comisiones</v>
          </cell>
          <cell r="D326">
            <v>8424030</v>
          </cell>
          <cell r="E326">
            <v>672436</v>
          </cell>
          <cell r="F326">
            <v>0</v>
          </cell>
          <cell r="G326">
            <v>9096466</v>
          </cell>
        </row>
        <row r="327">
          <cell r="A327" t="str">
            <v>530515</v>
          </cell>
          <cell r="B327" t="str">
            <v>4</v>
          </cell>
          <cell r="C327" t="str">
            <v>Otros gastos bancarios</v>
          </cell>
          <cell r="D327">
            <v>689966</v>
          </cell>
          <cell r="E327">
            <v>0</v>
          </cell>
          <cell r="F327">
            <v>0</v>
          </cell>
          <cell r="G327">
            <v>689966</v>
          </cell>
        </row>
        <row r="328">
          <cell r="A328" t="str">
            <v>530520</v>
          </cell>
          <cell r="B328" t="str">
            <v>4</v>
          </cell>
          <cell r="C328" t="str">
            <v>Diferencia en cambio</v>
          </cell>
          <cell r="D328">
            <v>19375300</v>
          </cell>
          <cell r="E328">
            <v>8101227</v>
          </cell>
          <cell r="F328">
            <v>0</v>
          </cell>
          <cell r="G328">
            <v>27476527</v>
          </cell>
        </row>
        <row r="329">
          <cell r="A329" t="str">
            <v>5350</v>
          </cell>
          <cell r="B329" t="str">
            <v>3</v>
          </cell>
          <cell r="C329" t="str">
            <v>Gastos por medici¢n al valor razonable</v>
          </cell>
          <cell r="D329">
            <v>1088000</v>
          </cell>
          <cell r="E329">
            <v>0</v>
          </cell>
          <cell r="F329">
            <v>0</v>
          </cell>
          <cell r="G329">
            <v>1088000</v>
          </cell>
        </row>
        <row r="330">
          <cell r="A330" t="str">
            <v>535012</v>
          </cell>
          <cell r="B330" t="str">
            <v>4</v>
          </cell>
          <cell r="C330" t="str">
            <v>P‚rdida en la medici¢n del valor razonable de inversiones</v>
          </cell>
          <cell r="D330">
            <v>1088000</v>
          </cell>
          <cell r="E330">
            <v>0</v>
          </cell>
          <cell r="F330">
            <v>0</v>
          </cell>
          <cell r="G330">
            <v>1088000</v>
          </cell>
        </row>
        <row r="331">
          <cell r="A331" t="str">
            <v>5395</v>
          </cell>
          <cell r="B331" t="str">
            <v>3</v>
          </cell>
          <cell r="C331" t="str">
            <v>Otros Gastos</v>
          </cell>
          <cell r="D331">
            <v>763425921</v>
          </cell>
          <cell r="E331">
            <v>2600</v>
          </cell>
          <cell r="F331">
            <v>606641500</v>
          </cell>
          <cell r="G331">
            <v>156787021</v>
          </cell>
        </row>
        <row r="332">
          <cell r="A332" t="str">
            <v>539510</v>
          </cell>
          <cell r="B332" t="str">
            <v>4</v>
          </cell>
          <cell r="C332" t="str">
            <v>Impuestos asumidos</v>
          </cell>
          <cell r="D332">
            <v>871788</v>
          </cell>
          <cell r="E332">
            <v>2600</v>
          </cell>
          <cell r="F332">
            <v>0</v>
          </cell>
          <cell r="G332">
            <v>874388</v>
          </cell>
        </row>
        <row r="333">
          <cell r="A333" t="str">
            <v>539515</v>
          </cell>
          <cell r="B333" t="str">
            <v>4</v>
          </cell>
          <cell r="C333" t="str">
            <v>Multas y sanciones</v>
          </cell>
          <cell r="D333">
            <v>32046484</v>
          </cell>
          <cell r="E333">
            <v>0</v>
          </cell>
          <cell r="F333">
            <v>0</v>
          </cell>
          <cell r="G333">
            <v>32046484</v>
          </cell>
        </row>
        <row r="334">
          <cell r="A334" t="str">
            <v>539520</v>
          </cell>
          <cell r="B334" t="str">
            <v>4</v>
          </cell>
          <cell r="C334" t="str">
            <v>Intereses por mora</v>
          </cell>
          <cell r="D334">
            <v>85635649</v>
          </cell>
          <cell r="E334">
            <v>0</v>
          </cell>
          <cell r="F334">
            <v>0</v>
          </cell>
          <cell r="G334">
            <v>85635649</v>
          </cell>
        </row>
        <row r="335">
          <cell r="A335" t="str">
            <v>539580</v>
          </cell>
          <cell r="B335" t="str">
            <v>4</v>
          </cell>
          <cell r="C335" t="str">
            <v>Costos y gastos de ejercicios anteriores</v>
          </cell>
          <cell r="D335">
            <v>38230500</v>
          </cell>
          <cell r="E335">
            <v>0</v>
          </cell>
          <cell r="F335">
            <v>0</v>
          </cell>
          <cell r="G335">
            <v>38230500</v>
          </cell>
        </row>
        <row r="336">
          <cell r="A336" t="str">
            <v>539595</v>
          </cell>
          <cell r="B336" t="str">
            <v>4</v>
          </cell>
          <cell r="C336" t="str">
            <v>Otros gastos asumidos</v>
          </cell>
          <cell r="D336">
            <v>606641500</v>
          </cell>
          <cell r="E336">
            <v>0</v>
          </cell>
          <cell r="F336">
            <v>606641500</v>
          </cell>
          <cell r="G336">
            <v>0</v>
          </cell>
        </row>
        <row r="337">
          <cell r="A337" t="str">
            <v>59</v>
          </cell>
          <cell r="B337" t="str">
            <v>2</v>
          </cell>
          <cell r="C337" t="str">
            <v>Ganancias y perdidas</v>
          </cell>
          <cell r="D337">
            <v>0</v>
          </cell>
          <cell r="E337">
            <v>0</v>
          </cell>
          <cell r="F337">
            <v>609229317</v>
          </cell>
          <cell r="G337">
            <v>-609229317</v>
          </cell>
        </row>
        <row r="338">
          <cell r="A338" t="str">
            <v>5905</v>
          </cell>
          <cell r="B338" t="str">
            <v>3</v>
          </cell>
          <cell r="C338" t="str">
            <v>Ganancias y p‚rdidas</v>
          </cell>
          <cell r="D338">
            <v>0</v>
          </cell>
          <cell r="E338">
            <v>0</v>
          </cell>
          <cell r="F338">
            <v>609229317</v>
          </cell>
          <cell r="G338">
            <v>-609229317</v>
          </cell>
        </row>
        <row r="339">
          <cell r="A339" t="str">
            <v/>
          </cell>
          <cell r="B339" t="str">
            <v/>
          </cell>
          <cell r="C339" t="str">
            <v xml:space="preserve">   Total débitos:</v>
          </cell>
          <cell r="D339">
            <v>55630247471</v>
          </cell>
          <cell r="E339">
            <v>8105261296</v>
          </cell>
          <cell r="F339">
            <v>0</v>
          </cell>
          <cell r="G339">
            <v>56029625768</v>
          </cell>
        </row>
        <row r="340">
          <cell r="A340" t="str">
            <v/>
          </cell>
          <cell r="B340" t="str">
            <v/>
          </cell>
          <cell r="C340" t="str">
            <v xml:space="preserve">    Total créditos:</v>
          </cell>
          <cell r="D340">
            <v>55630247471</v>
          </cell>
          <cell r="E340">
            <v>0</v>
          </cell>
          <cell r="F340">
            <v>8105261296</v>
          </cell>
          <cell r="G340">
            <v>56029625768</v>
          </cell>
        </row>
        <row r="342">
          <cell r="G342">
            <v>429770539</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DIENTES"/>
      <sheetName val="Datos generales"/>
      <sheetName val="R Presuntiva"/>
      <sheetName val="Formulario 110"/>
      <sheetName val="Act Ext Formulario"/>
      <sheetName val="Act Ext Anexo"/>
      <sheetName val=" Carátula Conc Fiscal"/>
      <sheetName val="Bce Prueba"/>
      <sheetName val="ESF"/>
      <sheetName val="Anexo ESF"/>
      <sheetName val="ERI"/>
      <sheetName val="Anexo ERI"/>
      <sheetName val="Resumen"/>
      <sheetName val="Imp. diferido"/>
      <sheetName val="Anexo Imp. Diferido"/>
      <sheetName val="Ingresos"/>
      <sheetName val="PPYE-PI-INTANG"/>
      <sheetName val="Anexo PPYE y P INV"/>
      <sheetName val="Exceso perdida fiscal-renta pre"/>
      <sheetName val="Comp. patrimonial"/>
      <sheetName val="Anticipo"/>
      <sheetName val="Retenciones"/>
      <sheetName val="Plazos"/>
    </sheetNames>
    <sheetDataSet>
      <sheetData sheetId="0"/>
      <sheetData sheetId="1"/>
      <sheetData sheetId="2"/>
      <sheetData sheetId="3"/>
      <sheetData sheetId="4"/>
      <sheetData sheetId="5"/>
      <sheetData sheetId="6"/>
      <sheetData sheetId="7">
        <row r="1">
          <cell r="A1" t="str">
            <v>cuenta</v>
          </cell>
          <cell r="B1" t="str">
            <v>nivel</v>
          </cell>
          <cell r="C1" t="str">
            <v>descripcion</v>
          </cell>
          <cell r="D1" t="str">
            <v>saldo_ant</v>
          </cell>
          <cell r="E1" t="str">
            <v>debitos</v>
          </cell>
          <cell r="F1" t="str">
            <v>creditos</v>
          </cell>
          <cell r="G1" t="str">
            <v>saldo_actual</v>
          </cell>
        </row>
        <row r="2">
          <cell r="A2" t="str">
            <v/>
          </cell>
          <cell r="B2" t="str">
            <v/>
          </cell>
          <cell r="C2" t="str">
            <v>INVERSIONES WILLIAM ZUCA S. A. - NIIF</v>
          </cell>
          <cell r="D2">
            <v>0</v>
          </cell>
          <cell r="E2">
            <v>0</v>
          </cell>
          <cell r="F2">
            <v>0</v>
          </cell>
          <cell r="G2">
            <v>0</v>
          </cell>
        </row>
        <row r="3">
          <cell r="A3" t="str">
            <v/>
          </cell>
          <cell r="B3" t="str">
            <v/>
          </cell>
          <cell r="C3" t="str">
            <v>Libro Mayor y Balances</v>
          </cell>
          <cell r="D3">
            <v>0</v>
          </cell>
          <cell r="E3">
            <v>0</v>
          </cell>
          <cell r="F3">
            <v>0</v>
          </cell>
          <cell r="G3">
            <v>0</v>
          </cell>
        </row>
        <row r="4">
          <cell r="A4" t="str">
            <v/>
          </cell>
          <cell r="B4" t="str">
            <v/>
          </cell>
          <cell r="C4" t="str">
            <v>Periodo: 12 - 2017</v>
          </cell>
          <cell r="D4">
            <v>0</v>
          </cell>
          <cell r="E4">
            <v>0</v>
          </cell>
          <cell r="F4">
            <v>0</v>
          </cell>
          <cell r="G4">
            <v>0</v>
          </cell>
        </row>
        <row r="5">
          <cell r="A5" t="str">
            <v>1</v>
          </cell>
          <cell r="B5" t="str">
            <v>1</v>
          </cell>
          <cell r="C5" t="str">
            <v>ACTIVO</v>
          </cell>
          <cell r="D5">
            <v>52969647144</v>
          </cell>
          <cell r="E5">
            <v>1354945863</v>
          </cell>
          <cell r="F5">
            <v>1042218969</v>
          </cell>
          <cell r="G5">
            <v>53282374038</v>
          </cell>
        </row>
        <row r="6">
          <cell r="A6" t="str">
            <v>11</v>
          </cell>
          <cell r="B6" t="str">
            <v>2</v>
          </cell>
          <cell r="C6" t="str">
            <v>Efectivo y equivalentes al efectivo. (Corriente)</v>
          </cell>
          <cell r="D6">
            <v>74640753</v>
          </cell>
          <cell r="E6">
            <v>91970219</v>
          </cell>
          <cell r="F6">
            <v>107445355</v>
          </cell>
          <cell r="G6">
            <v>59165617</v>
          </cell>
        </row>
        <row r="7">
          <cell r="A7" t="str">
            <v>1105</v>
          </cell>
          <cell r="B7" t="str">
            <v>3</v>
          </cell>
          <cell r="C7" t="str">
            <v>Caja</v>
          </cell>
          <cell r="D7">
            <v>11260003</v>
          </cell>
          <cell r="E7">
            <v>176064</v>
          </cell>
          <cell r="F7">
            <v>7936067</v>
          </cell>
          <cell r="G7">
            <v>3500000</v>
          </cell>
        </row>
        <row r="8">
          <cell r="A8" t="str">
            <v>110505</v>
          </cell>
          <cell r="B8" t="str">
            <v>4</v>
          </cell>
          <cell r="C8" t="str">
            <v>Caja General</v>
          </cell>
          <cell r="D8">
            <v>7760003</v>
          </cell>
          <cell r="E8">
            <v>176064</v>
          </cell>
          <cell r="F8">
            <v>7936067</v>
          </cell>
          <cell r="G8">
            <v>0</v>
          </cell>
        </row>
        <row r="9">
          <cell r="A9" t="str">
            <v>110510</v>
          </cell>
          <cell r="B9" t="str">
            <v>4</v>
          </cell>
          <cell r="C9" t="str">
            <v>Cajas Menores</v>
          </cell>
          <cell r="D9">
            <v>3500000</v>
          </cell>
          <cell r="E9">
            <v>0</v>
          </cell>
          <cell r="F9">
            <v>0</v>
          </cell>
          <cell r="G9">
            <v>3500000</v>
          </cell>
        </row>
        <row r="10">
          <cell r="A10" t="str">
            <v>11051001</v>
          </cell>
          <cell r="B10" t="str">
            <v>5</v>
          </cell>
          <cell r="C10" t="str">
            <v xml:space="preserve"> Caja Menor Bogota</v>
          </cell>
          <cell r="D10">
            <v>500000</v>
          </cell>
          <cell r="E10">
            <v>0</v>
          </cell>
          <cell r="F10">
            <v>0</v>
          </cell>
          <cell r="G10">
            <v>500000</v>
          </cell>
        </row>
        <row r="11">
          <cell r="A11" t="str">
            <v>11051005</v>
          </cell>
          <cell r="B11" t="str">
            <v>5</v>
          </cell>
          <cell r="C11" t="str">
            <v xml:space="preserve">Caja menor DBK - Proyecto Zuca_x000D_
</v>
          </cell>
          <cell r="D11">
            <v>3000000</v>
          </cell>
          <cell r="E11">
            <v>0</v>
          </cell>
          <cell r="F11">
            <v>0</v>
          </cell>
          <cell r="G11">
            <v>3000000</v>
          </cell>
        </row>
        <row r="12">
          <cell r="A12" t="str">
            <v>1110</v>
          </cell>
          <cell r="B12" t="str">
            <v>3</v>
          </cell>
          <cell r="C12" t="str">
            <v>Bancos</v>
          </cell>
          <cell r="D12">
            <v>63380750</v>
          </cell>
          <cell r="E12">
            <v>91794155</v>
          </cell>
          <cell r="F12">
            <v>99509288</v>
          </cell>
          <cell r="G12">
            <v>55665617</v>
          </cell>
        </row>
        <row r="13">
          <cell r="A13" t="str">
            <v>111005</v>
          </cell>
          <cell r="B13" t="str">
            <v>4</v>
          </cell>
          <cell r="C13" t="str">
            <v>Bancos Moneda nacional</v>
          </cell>
          <cell r="D13">
            <v>75523</v>
          </cell>
          <cell r="E13">
            <v>91794155</v>
          </cell>
          <cell r="F13">
            <v>91408061</v>
          </cell>
          <cell r="G13">
            <v>461617</v>
          </cell>
        </row>
        <row r="14">
          <cell r="A14" t="str">
            <v>11100507</v>
          </cell>
          <cell r="B14" t="str">
            <v>5</v>
          </cell>
          <cell r="C14" t="str">
            <v xml:space="preserve">Bancolombia_x000D_
</v>
          </cell>
          <cell r="D14">
            <v>-1153940</v>
          </cell>
          <cell r="E14">
            <v>0</v>
          </cell>
          <cell r="F14">
            <v>0</v>
          </cell>
          <cell r="G14">
            <v>-1153940</v>
          </cell>
        </row>
        <row r="15">
          <cell r="A15" t="str">
            <v>1110050705</v>
          </cell>
          <cell r="B15" t="str">
            <v>6</v>
          </cell>
          <cell r="C15" t="str">
            <v xml:space="preserve">Bancolombia Cta. 70290569080_x000D_
</v>
          </cell>
          <cell r="D15">
            <v>-1153940</v>
          </cell>
          <cell r="E15">
            <v>0</v>
          </cell>
          <cell r="F15">
            <v>0</v>
          </cell>
          <cell r="G15">
            <v>-1153940</v>
          </cell>
        </row>
        <row r="16">
          <cell r="A16" t="str">
            <v>11100519</v>
          </cell>
          <cell r="B16" t="str">
            <v>5</v>
          </cell>
          <cell r="C16" t="str">
            <v>Banco Colpatria</v>
          </cell>
          <cell r="D16">
            <v>1229463</v>
          </cell>
          <cell r="E16">
            <v>91794155</v>
          </cell>
          <cell r="F16">
            <v>91408061</v>
          </cell>
          <cell r="G16">
            <v>1615557</v>
          </cell>
        </row>
        <row r="17">
          <cell r="A17" t="str">
            <v>1110051905</v>
          </cell>
          <cell r="B17" t="str">
            <v>6</v>
          </cell>
          <cell r="C17" t="str">
            <v>Colpatria cta corriente 004581016536</v>
          </cell>
          <cell r="D17">
            <v>1229463</v>
          </cell>
          <cell r="E17">
            <v>91794155</v>
          </cell>
          <cell r="F17">
            <v>91408061</v>
          </cell>
          <cell r="G17">
            <v>1615557</v>
          </cell>
        </row>
        <row r="18">
          <cell r="A18" t="str">
            <v>111010</v>
          </cell>
          <cell r="B18" t="str">
            <v>4</v>
          </cell>
          <cell r="C18" t="str">
            <v>Bancos Moneda extranjera</v>
          </cell>
          <cell r="D18">
            <v>63305227</v>
          </cell>
          <cell r="E18">
            <v>0</v>
          </cell>
          <cell r="F18">
            <v>8101227</v>
          </cell>
          <cell r="G18">
            <v>55204000</v>
          </cell>
        </row>
        <row r="19">
          <cell r="A19" t="str">
            <v>11101005</v>
          </cell>
          <cell r="B19" t="str">
            <v>5</v>
          </cell>
          <cell r="C19" t="str">
            <v>Credit Suisse AG No. 0835-2327660-6</v>
          </cell>
          <cell r="D19">
            <v>63305227</v>
          </cell>
          <cell r="E19">
            <v>0</v>
          </cell>
          <cell r="F19">
            <v>8101227</v>
          </cell>
          <cell r="G19">
            <v>55204000</v>
          </cell>
        </row>
        <row r="20">
          <cell r="A20" t="str">
            <v>12</v>
          </cell>
          <cell r="B20" t="str">
            <v>2</v>
          </cell>
          <cell r="C20" t="str">
            <v>Inversiones</v>
          </cell>
          <cell r="D20">
            <v>12358400</v>
          </cell>
          <cell r="E20">
            <v>5607600</v>
          </cell>
          <cell r="F20">
            <v>0</v>
          </cell>
          <cell r="G20">
            <v>17966000</v>
          </cell>
        </row>
        <row r="21">
          <cell r="A21" t="str">
            <v>1260</v>
          </cell>
          <cell r="B21" t="str">
            <v>3</v>
          </cell>
          <cell r="C21" t="str">
            <v>Inversiones en sociedades medidas al valor razonable - Largo</v>
          </cell>
          <cell r="D21">
            <v>12358400</v>
          </cell>
          <cell r="E21">
            <v>5607600</v>
          </cell>
          <cell r="F21">
            <v>0</v>
          </cell>
          <cell r="G21">
            <v>17966000</v>
          </cell>
        </row>
        <row r="22">
          <cell r="A22" t="str">
            <v>126050</v>
          </cell>
          <cell r="B22" t="str">
            <v>4</v>
          </cell>
          <cell r="C22" t="str">
            <v>Actividade financiera</v>
          </cell>
          <cell r="D22">
            <v>12358400</v>
          </cell>
          <cell r="E22">
            <v>5607600</v>
          </cell>
          <cell r="F22">
            <v>0</v>
          </cell>
          <cell r="G22">
            <v>17966000</v>
          </cell>
        </row>
        <row r="23">
          <cell r="A23" t="str">
            <v>12605005</v>
          </cell>
          <cell r="B23" t="str">
            <v>5</v>
          </cell>
          <cell r="C23" t="str">
            <v>Inv. en sociedades - Actividad financiera  - Costo</v>
          </cell>
          <cell r="D23">
            <v>12800000</v>
          </cell>
          <cell r="E23">
            <v>5070000</v>
          </cell>
          <cell r="F23">
            <v>0</v>
          </cell>
          <cell r="G23">
            <v>17870000</v>
          </cell>
        </row>
        <row r="24">
          <cell r="A24" t="str">
            <v>12605010</v>
          </cell>
          <cell r="B24" t="str">
            <v>5</v>
          </cell>
          <cell r="C24" t="str">
            <v>Inv. en sociedades - Actividad financiera  - Revaluaci¢n</v>
          </cell>
          <cell r="D24">
            <v>5811200</v>
          </cell>
          <cell r="E24">
            <v>537600</v>
          </cell>
          <cell r="F24">
            <v>0</v>
          </cell>
          <cell r="G24">
            <v>6348800</v>
          </cell>
        </row>
        <row r="25">
          <cell r="A25" t="str">
            <v>12605095</v>
          </cell>
          <cell r="B25" t="str">
            <v>5</v>
          </cell>
          <cell r="C25" t="str">
            <v>Inv. en sociedades - Actividad financiera  - Deterioro</v>
          </cell>
          <cell r="D25">
            <v>-6252800</v>
          </cell>
          <cell r="E25">
            <v>0</v>
          </cell>
          <cell r="F25">
            <v>0</v>
          </cell>
          <cell r="G25">
            <v>-6252800</v>
          </cell>
        </row>
        <row r="26">
          <cell r="A26" t="str">
            <v>13</v>
          </cell>
          <cell r="B26" t="str">
            <v>2</v>
          </cell>
          <cell r="C26" t="str">
            <v>Deudores</v>
          </cell>
          <cell r="D26">
            <v>1877603757</v>
          </cell>
          <cell r="E26">
            <v>145602430</v>
          </cell>
          <cell r="F26">
            <v>425818834</v>
          </cell>
          <cell r="G26">
            <v>1597387353</v>
          </cell>
        </row>
        <row r="27">
          <cell r="A27" t="str">
            <v>1305</v>
          </cell>
          <cell r="B27" t="str">
            <v>3</v>
          </cell>
          <cell r="C27" t="str">
            <v>Deudores comerciales y otras cuentas por cobrar.( Corriente)</v>
          </cell>
          <cell r="D27">
            <v>1548936836</v>
          </cell>
          <cell r="E27">
            <v>125368660</v>
          </cell>
          <cell r="F27">
            <v>100762306</v>
          </cell>
          <cell r="G27">
            <v>1573543190</v>
          </cell>
        </row>
        <row r="28">
          <cell r="A28" t="str">
            <v>130505</v>
          </cell>
          <cell r="B28" t="str">
            <v>4</v>
          </cell>
          <cell r="C28" t="str">
            <v>Clientes Nacionales</v>
          </cell>
          <cell r="D28">
            <v>1518750000</v>
          </cell>
          <cell r="E28">
            <v>72611481</v>
          </cell>
          <cell r="F28">
            <v>72611481</v>
          </cell>
          <cell r="G28">
            <v>1518750000</v>
          </cell>
        </row>
        <row r="29">
          <cell r="A29" t="str">
            <v>13050505</v>
          </cell>
          <cell r="B29" t="str">
            <v>5</v>
          </cell>
          <cell r="C29" t="str">
            <v>Clientes Nacionales - Normal</v>
          </cell>
          <cell r="D29">
            <v>1518750000</v>
          </cell>
          <cell r="E29">
            <v>72611481</v>
          </cell>
          <cell r="F29">
            <v>72611481</v>
          </cell>
          <cell r="G29">
            <v>1518750000</v>
          </cell>
        </row>
        <row r="30">
          <cell r="A30" t="str">
            <v>130555</v>
          </cell>
          <cell r="B30" t="str">
            <v>4</v>
          </cell>
          <cell r="C30" t="str">
            <v>Cuentas por cobrar a Trabajadores</v>
          </cell>
          <cell r="D30">
            <v>2000000</v>
          </cell>
          <cell r="E30">
            <v>0</v>
          </cell>
          <cell r="F30">
            <v>200000</v>
          </cell>
          <cell r="G30">
            <v>1800000</v>
          </cell>
        </row>
        <row r="31">
          <cell r="A31" t="str">
            <v>13055520</v>
          </cell>
          <cell r="B31" t="str">
            <v>8</v>
          </cell>
          <cell r="C31" t="str">
            <v>Cuentas por cobrar a Trabajadores - Calamidad domestica</v>
          </cell>
          <cell r="D31">
            <v>2000000</v>
          </cell>
          <cell r="E31">
            <v>0</v>
          </cell>
          <cell r="F31">
            <v>200000</v>
          </cell>
          <cell r="G31">
            <v>1800000</v>
          </cell>
        </row>
        <row r="32">
          <cell r="A32" t="str">
            <v>130595</v>
          </cell>
          <cell r="B32" t="str">
            <v>4</v>
          </cell>
          <cell r="C32" t="str">
            <v>Deudores Varios</v>
          </cell>
          <cell r="D32">
            <v>28186836</v>
          </cell>
          <cell r="E32">
            <v>52757179</v>
          </cell>
          <cell r="F32">
            <v>27950825</v>
          </cell>
          <cell r="G32">
            <v>52993190</v>
          </cell>
        </row>
        <row r="33">
          <cell r="A33" t="str">
            <v>13059505</v>
          </cell>
          <cell r="B33" t="str">
            <v>5</v>
          </cell>
          <cell r="C33" t="str">
            <v>Deudores Varios</v>
          </cell>
          <cell r="D33">
            <v>28186836</v>
          </cell>
          <cell r="E33">
            <v>52757179</v>
          </cell>
          <cell r="F33">
            <v>27950825</v>
          </cell>
          <cell r="G33">
            <v>52993190</v>
          </cell>
        </row>
        <row r="34">
          <cell r="A34" t="str">
            <v>1310</v>
          </cell>
          <cell r="B34" t="str">
            <v>3</v>
          </cell>
          <cell r="C34" t="str">
            <v>Cuentas por cobrar a entidades relacionadas. (Corriente)</v>
          </cell>
          <cell r="D34">
            <v>78416331</v>
          </cell>
          <cell r="E34">
            <v>10377742</v>
          </cell>
          <cell r="F34">
            <v>81292239</v>
          </cell>
          <cell r="G34">
            <v>7501834</v>
          </cell>
        </row>
        <row r="35">
          <cell r="A35" t="str">
            <v>131015</v>
          </cell>
          <cell r="B35" t="str">
            <v>4</v>
          </cell>
          <cell r="C35" t="str">
            <v>Cuentas por Cobrar a Socios y Accionistas</v>
          </cell>
          <cell r="D35">
            <v>78416331</v>
          </cell>
          <cell r="E35">
            <v>10377742</v>
          </cell>
          <cell r="F35">
            <v>81292239</v>
          </cell>
          <cell r="G35">
            <v>7501834</v>
          </cell>
        </row>
        <row r="36">
          <cell r="A36" t="str">
            <v>1315</v>
          </cell>
          <cell r="B36" t="str">
            <v>3</v>
          </cell>
          <cell r="C36" t="str">
            <v>Activos por Impuestos Corrientes (Corriente)</v>
          </cell>
          <cell r="D36">
            <v>250250590</v>
          </cell>
          <cell r="E36">
            <v>9856028</v>
          </cell>
          <cell r="F36">
            <v>243764289</v>
          </cell>
          <cell r="G36">
            <v>16342329</v>
          </cell>
        </row>
        <row r="37">
          <cell r="A37" t="str">
            <v>131510</v>
          </cell>
          <cell r="B37" t="str">
            <v>4</v>
          </cell>
          <cell r="C37" t="str">
            <v>Anticipo De Impuestos De Renta y Complementarios</v>
          </cell>
          <cell r="D37">
            <v>203675000</v>
          </cell>
          <cell r="E37">
            <v>0</v>
          </cell>
          <cell r="F37">
            <v>203675000</v>
          </cell>
          <cell r="G37">
            <v>0</v>
          </cell>
        </row>
        <row r="38">
          <cell r="A38" t="str">
            <v>13151001</v>
          </cell>
          <cell r="B38" t="str">
            <v>5</v>
          </cell>
          <cell r="C38" t="str">
            <v>Anticipo De Impuesto De Renta</v>
          </cell>
          <cell r="D38">
            <v>203675000</v>
          </cell>
          <cell r="E38">
            <v>0</v>
          </cell>
          <cell r="F38">
            <v>203675000</v>
          </cell>
          <cell r="G38">
            <v>0</v>
          </cell>
        </row>
        <row r="39">
          <cell r="A39" t="str">
            <v>131511</v>
          </cell>
          <cell r="B39" t="str">
            <v>4</v>
          </cell>
          <cell r="C39" t="str">
            <v>Retenciones en la fuente a favor - Renta</v>
          </cell>
          <cell r="D39">
            <v>11089840</v>
          </cell>
          <cell r="E39">
            <v>4603952</v>
          </cell>
          <cell r="F39">
            <v>15693792</v>
          </cell>
          <cell r="G39">
            <v>0</v>
          </cell>
        </row>
        <row r="40">
          <cell r="A40" t="str">
            <v>13151115</v>
          </cell>
          <cell r="B40" t="str">
            <v>5</v>
          </cell>
          <cell r="C40" t="str">
            <v>Retenciones a favor renta - Arrendamientos 3,5%</v>
          </cell>
          <cell r="D40">
            <v>10428564</v>
          </cell>
          <cell r="E40">
            <v>2256222</v>
          </cell>
          <cell r="F40">
            <v>12684786</v>
          </cell>
          <cell r="G40">
            <v>0</v>
          </cell>
        </row>
        <row r="41">
          <cell r="A41" t="str">
            <v>13151170</v>
          </cell>
          <cell r="B41" t="str">
            <v>5</v>
          </cell>
          <cell r="C41" t="str">
            <v>Retenciones a favor renta - Rendimientos financieros 7%</v>
          </cell>
          <cell r="D41">
            <v>661276</v>
          </cell>
          <cell r="E41">
            <v>2347730</v>
          </cell>
          <cell r="F41">
            <v>3009006</v>
          </cell>
          <cell r="G41">
            <v>0</v>
          </cell>
        </row>
        <row r="42">
          <cell r="A42" t="str">
            <v>131515</v>
          </cell>
          <cell r="B42" t="str">
            <v>4</v>
          </cell>
          <cell r="C42" t="str">
            <v>Sobrantes en liquidaci¢n privada de impuesto de renta</v>
          </cell>
          <cell r="D42">
            <v>32322742</v>
          </cell>
          <cell r="E42">
            <v>864365</v>
          </cell>
          <cell r="F42">
            <v>20727238</v>
          </cell>
          <cell r="G42">
            <v>12459869</v>
          </cell>
        </row>
        <row r="43">
          <cell r="A43" t="str">
            <v>13151504</v>
          </cell>
          <cell r="B43" t="str">
            <v>5</v>
          </cell>
          <cell r="C43" t="str">
            <v>Saldo a favor de impuesto  IVA</v>
          </cell>
          <cell r="D43">
            <v>32322742</v>
          </cell>
          <cell r="E43">
            <v>0</v>
          </cell>
          <cell r="F43">
            <v>20727238</v>
          </cell>
          <cell r="G43">
            <v>11595504</v>
          </cell>
        </row>
        <row r="44">
          <cell r="A44" t="str">
            <v>13151505</v>
          </cell>
          <cell r="B44" t="str">
            <v>5</v>
          </cell>
          <cell r="C44" t="str">
            <v>Saldo a favor de impuesto  IVA - Pte por compensar</v>
          </cell>
          <cell r="D44">
            <v>0</v>
          </cell>
          <cell r="E44">
            <v>864365</v>
          </cell>
          <cell r="F44">
            <v>0</v>
          </cell>
          <cell r="G44">
            <v>864365</v>
          </cell>
        </row>
        <row r="45">
          <cell r="A45" t="str">
            <v>131521</v>
          </cell>
          <cell r="B45" t="str">
            <v>4</v>
          </cell>
          <cell r="C45" t="str">
            <v>Autoretenciones en la fuente a favor</v>
          </cell>
          <cell r="D45">
            <v>3142880</v>
          </cell>
          <cell r="E45">
            <v>525379</v>
          </cell>
          <cell r="F45">
            <v>3668259</v>
          </cell>
          <cell r="G45">
            <v>0</v>
          </cell>
        </row>
        <row r="46">
          <cell r="A46" t="str">
            <v>13152108</v>
          </cell>
          <cell r="B46" t="str">
            <v>5</v>
          </cell>
          <cell r="C46" t="str">
            <v>Autoretenciones en la fuente a favor - Renta 0,80%</v>
          </cell>
          <cell r="D46">
            <v>3142880</v>
          </cell>
          <cell r="E46">
            <v>525379</v>
          </cell>
          <cell r="F46">
            <v>3668259</v>
          </cell>
          <cell r="G46">
            <v>0</v>
          </cell>
        </row>
        <row r="47">
          <cell r="A47" t="str">
            <v>131530</v>
          </cell>
          <cell r="B47" t="str">
            <v>4</v>
          </cell>
          <cell r="C47" t="str">
            <v>Anticipo de impuesto retencion en la fuente</v>
          </cell>
          <cell r="D47">
            <v>0</v>
          </cell>
          <cell r="E47">
            <v>2563667</v>
          </cell>
          <cell r="F47">
            <v>0</v>
          </cell>
          <cell r="G47">
            <v>2563667</v>
          </cell>
        </row>
        <row r="48">
          <cell r="A48" t="str">
            <v>13153024</v>
          </cell>
          <cell r="B48" t="str">
            <v>5</v>
          </cell>
          <cell r="C48" t="str">
            <v>Anticipo de impuesto a retencion en la fuente</v>
          </cell>
          <cell r="D48">
            <v>0</v>
          </cell>
          <cell r="E48">
            <v>2563667</v>
          </cell>
          <cell r="F48">
            <v>0</v>
          </cell>
          <cell r="G48">
            <v>2563667</v>
          </cell>
        </row>
        <row r="49">
          <cell r="A49" t="str">
            <v>131541</v>
          </cell>
          <cell r="B49" t="str">
            <v>4</v>
          </cell>
          <cell r="C49" t="str">
            <v>Retencion en la fuente a favor - Industria y comercio - ICA</v>
          </cell>
          <cell r="D49">
            <v>20128</v>
          </cell>
          <cell r="E49">
            <v>60414</v>
          </cell>
          <cell r="F49">
            <v>0</v>
          </cell>
          <cell r="G49">
            <v>80542</v>
          </cell>
        </row>
        <row r="50">
          <cell r="A50" t="str">
            <v>13154104</v>
          </cell>
          <cell r="B50" t="str">
            <v>5</v>
          </cell>
          <cell r="C50" t="str">
            <v>Retencion en la fuente a favor - ICA - 0,1104%</v>
          </cell>
          <cell r="D50">
            <v>20128</v>
          </cell>
          <cell r="E50">
            <v>7601</v>
          </cell>
          <cell r="F50">
            <v>0</v>
          </cell>
          <cell r="G50">
            <v>27729</v>
          </cell>
        </row>
        <row r="51">
          <cell r="A51" t="str">
            <v>13154196</v>
          </cell>
          <cell r="B51" t="str">
            <v>5</v>
          </cell>
          <cell r="C51" t="str">
            <v>Retencion en la fuente a favor - ICA - 0,966%</v>
          </cell>
          <cell r="D51">
            <v>0</v>
          </cell>
          <cell r="E51">
            <v>52813</v>
          </cell>
          <cell r="F51">
            <v>0</v>
          </cell>
          <cell r="G51">
            <v>52813</v>
          </cell>
        </row>
        <row r="52">
          <cell r="A52" t="str">
            <v>131543</v>
          </cell>
          <cell r="B52" t="str">
            <v>4</v>
          </cell>
          <cell r="C52" t="str">
            <v>Retencion en la fuente a favor - Retencion de ICA  - ICA BOG</v>
          </cell>
          <cell r="D52">
            <v>0</v>
          </cell>
          <cell r="E52">
            <v>1238251</v>
          </cell>
          <cell r="F52">
            <v>0</v>
          </cell>
          <cell r="G52">
            <v>1238251</v>
          </cell>
        </row>
        <row r="53">
          <cell r="A53" t="str">
            <v>13154301</v>
          </cell>
          <cell r="B53" t="str">
            <v>5</v>
          </cell>
          <cell r="C53" t="str">
            <v>Retencion en la fuente a favor - Rte ICA - 0,966%</v>
          </cell>
          <cell r="D53">
            <v>0</v>
          </cell>
          <cell r="E53">
            <v>1238251</v>
          </cell>
          <cell r="F53">
            <v>0</v>
          </cell>
          <cell r="G53">
            <v>1238251</v>
          </cell>
        </row>
        <row r="54">
          <cell r="A54" t="str">
            <v>15</v>
          </cell>
          <cell r="B54" t="str">
            <v>2</v>
          </cell>
          <cell r="C54" t="str">
            <v>Propiedades, Planta y Equipo</v>
          </cell>
          <cell r="D54">
            <v>2168914</v>
          </cell>
          <cell r="E54">
            <v>0</v>
          </cell>
          <cell r="F54">
            <v>44498</v>
          </cell>
          <cell r="G54">
            <v>2124416</v>
          </cell>
        </row>
        <row r="55">
          <cell r="A55" t="str">
            <v>1535</v>
          </cell>
          <cell r="B55" t="str">
            <v>3</v>
          </cell>
          <cell r="C55" t="str">
            <v>Equipo de  Comunicaci•n</v>
          </cell>
          <cell r="D55">
            <v>2168914</v>
          </cell>
          <cell r="E55">
            <v>0</v>
          </cell>
          <cell r="F55">
            <v>44498</v>
          </cell>
          <cell r="G55">
            <v>2124416</v>
          </cell>
        </row>
        <row r="56">
          <cell r="A56" t="str">
            <v>153505</v>
          </cell>
          <cell r="B56" t="str">
            <v>4</v>
          </cell>
          <cell r="C56" t="str">
            <v>Costo Equipo de Comunicaci¢n</v>
          </cell>
          <cell r="D56">
            <v>2669900</v>
          </cell>
          <cell r="E56">
            <v>0</v>
          </cell>
          <cell r="F56">
            <v>0</v>
          </cell>
          <cell r="G56">
            <v>2669900</v>
          </cell>
        </row>
        <row r="57">
          <cell r="A57" t="str">
            <v>153590</v>
          </cell>
          <cell r="B57" t="str">
            <v>4</v>
          </cell>
          <cell r="C57" t="str">
            <v>Depreciaci•n Equipo de Comunicaci¢n</v>
          </cell>
          <cell r="D57">
            <v>-500986</v>
          </cell>
          <cell r="E57">
            <v>0</v>
          </cell>
          <cell r="F57">
            <v>44498</v>
          </cell>
          <cell r="G57">
            <v>-545484</v>
          </cell>
        </row>
        <row r="58">
          <cell r="A58" t="str">
            <v>16</v>
          </cell>
          <cell r="B58" t="str">
            <v>2</v>
          </cell>
          <cell r="C58" t="str">
            <v>Propiedades de inversi¢n registradas al valor razonable con</v>
          </cell>
          <cell r="D58">
            <v>34072530984</v>
          </cell>
          <cell r="E58">
            <v>862590786</v>
          </cell>
          <cell r="F58">
            <v>446705255</v>
          </cell>
          <cell r="G58">
            <v>34488416515</v>
          </cell>
        </row>
        <row r="59">
          <cell r="A59" t="str">
            <v>1605</v>
          </cell>
          <cell r="B59" t="str">
            <v>3</v>
          </cell>
          <cell r="C59" t="str">
            <v>Propiedades de inversi¢n - Terrenos</v>
          </cell>
          <cell r="D59">
            <v>3037720000</v>
          </cell>
          <cell r="E59">
            <v>0</v>
          </cell>
          <cell r="F59">
            <v>0</v>
          </cell>
          <cell r="G59">
            <v>3037720000</v>
          </cell>
        </row>
        <row r="60">
          <cell r="A60" t="str">
            <v>160505</v>
          </cell>
          <cell r="B60" t="str">
            <v>4</v>
          </cell>
          <cell r="C60" t="str">
            <v>Propiedades de inversi¢n - Terrenos - Costo</v>
          </cell>
          <cell r="D60">
            <v>3037720000</v>
          </cell>
          <cell r="E60">
            <v>0</v>
          </cell>
          <cell r="F60">
            <v>0</v>
          </cell>
          <cell r="G60">
            <v>3037720000</v>
          </cell>
        </row>
        <row r="61">
          <cell r="A61" t="str">
            <v>1608</v>
          </cell>
          <cell r="B61" t="str">
            <v>3</v>
          </cell>
          <cell r="C61" t="str">
            <v>Propiedades de inversión - Construcciones en curso</v>
          </cell>
          <cell r="D61">
            <v>30075839833</v>
          </cell>
          <cell r="E61">
            <v>861610787</v>
          </cell>
          <cell r="F61">
            <v>166949506</v>
          </cell>
          <cell r="G61">
            <v>30770501114</v>
          </cell>
        </row>
        <row r="62">
          <cell r="A62" t="str">
            <v>160805</v>
          </cell>
          <cell r="B62" t="str">
            <v>4</v>
          </cell>
          <cell r="C62" t="str">
            <v>Propiedades de inversión - Costo Materiales</v>
          </cell>
          <cell r="D62">
            <v>4765511668</v>
          </cell>
          <cell r="E62">
            <v>307236632</v>
          </cell>
          <cell r="F62">
            <v>114160</v>
          </cell>
          <cell r="G62">
            <v>5072634140</v>
          </cell>
        </row>
        <row r="63">
          <cell r="A63" t="str">
            <v>160806</v>
          </cell>
          <cell r="B63" t="str">
            <v>4</v>
          </cell>
          <cell r="C63" t="str">
            <v>Propiedades de inversión - Costo Honorarios</v>
          </cell>
          <cell r="D63">
            <v>2618727505</v>
          </cell>
          <cell r="E63">
            <v>41329028</v>
          </cell>
          <cell r="F63">
            <v>0</v>
          </cell>
          <cell r="G63">
            <v>2660056533</v>
          </cell>
        </row>
        <row r="64">
          <cell r="A64" t="str">
            <v>160807</v>
          </cell>
          <cell r="B64" t="str">
            <v>4</v>
          </cell>
          <cell r="C64" t="str">
            <v>Propiedades de inversión - Costo Servicios</v>
          </cell>
          <cell r="D64">
            <v>22277306456</v>
          </cell>
          <cell r="E64">
            <v>489712466</v>
          </cell>
          <cell r="F64">
            <v>129016016</v>
          </cell>
          <cell r="G64">
            <v>22638002906</v>
          </cell>
        </row>
        <row r="65">
          <cell r="A65" t="str">
            <v>160808</v>
          </cell>
          <cell r="B65" t="str">
            <v>4</v>
          </cell>
          <cell r="C65" t="str">
            <v>Propiedades de inversión - Costo Legales</v>
          </cell>
          <cell r="D65">
            <v>107432581</v>
          </cell>
          <cell r="E65">
            <v>0</v>
          </cell>
          <cell r="F65">
            <v>1225850</v>
          </cell>
          <cell r="G65">
            <v>106206731</v>
          </cell>
        </row>
        <row r="66">
          <cell r="A66" t="str">
            <v>160809</v>
          </cell>
          <cell r="B66" t="str">
            <v>4</v>
          </cell>
          <cell r="C66" t="str">
            <v>Propiedades de inversión - Costo Combustibles</v>
          </cell>
          <cell r="D66">
            <v>2383040</v>
          </cell>
          <cell r="E66">
            <v>2025000</v>
          </cell>
          <cell r="F66">
            <v>0</v>
          </cell>
          <cell r="G66">
            <v>4408040</v>
          </cell>
        </row>
        <row r="67">
          <cell r="A67" t="str">
            <v>160810</v>
          </cell>
          <cell r="B67" t="str">
            <v>4</v>
          </cell>
          <cell r="C67" t="str">
            <v>Propiedades de inversión - Costo Administracion</v>
          </cell>
          <cell r="D67">
            <v>132674177</v>
          </cell>
          <cell r="E67">
            <v>4348838</v>
          </cell>
          <cell r="F67">
            <v>8235244</v>
          </cell>
          <cell r="G67">
            <v>128787771</v>
          </cell>
        </row>
        <row r="68">
          <cell r="A68" t="str">
            <v>160811</v>
          </cell>
          <cell r="B68" t="str">
            <v>4</v>
          </cell>
          <cell r="C68" t="str">
            <v>Propiedades de inversión - Costo Servicios Publicos</v>
          </cell>
          <cell r="D68">
            <v>41653215</v>
          </cell>
          <cell r="E68">
            <v>16958823</v>
          </cell>
          <cell r="F68">
            <v>0</v>
          </cell>
          <cell r="G68">
            <v>58612038</v>
          </cell>
        </row>
        <row r="69">
          <cell r="A69" t="str">
            <v>160812</v>
          </cell>
          <cell r="B69" t="str">
            <v>4</v>
          </cell>
          <cell r="C69" t="str">
            <v>Propiedades de inversión - Costo Arrendamientos</v>
          </cell>
          <cell r="D69">
            <v>1145886</v>
          </cell>
          <cell r="E69">
            <v>0</v>
          </cell>
          <cell r="F69">
            <v>0</v>
          </cell>
          <cell r="G69">
            <v>1145886</v>
          </cell>
        </row>
        <row r="70">
          <cell r="A70" t="str">
            <v>160813</v>
          </cell>
          <cell r="B70" t="str">
            <v>4</v>
          </cell>
          <cell r="C70" t="str">
            <v>Propiedades de inversión - Costo Servicios de transportes</v>
          </cell>
          <cell r="D70">
            <v>13391796</v>
          </cell>
          <cell r="E70">
            <v>0</v>
          </cell>
          <cell r="F70">
            <v>0</v>
          </cell>
          <cell r="G70">
            <v>13391796</v>
          </cell>
        </row>
        <row r="71">
          <cell r="A71" t="str">
            <v>160814</v>
          </cell>
          <cell r="B71" t="str">
            <v>4</v>
          </cell>
          <cell r="C71" t="str">
            <v>Propiedades de inversión - Costo Tasas y contribuciones</v>
          </cell>
          <cell r="D71">
            <v>78981290</v>
          </cell>
          <cell r="E71">
            <v>0</v>
          </cell>
          <cell r="F71">
            <v>0</v>
          </cell>
          <cell r="G71">
            <v>78981290</v>
          </cell>
        </row>
        <row r="72">
          <cell r="A72" t="str">
            <v>160815</v>
          </cell>
          <cell r="B72" t="str">
            <v>6</v>
          </cell>
          <cell r="C72" t="str">
            <v xml:space="preserve">Propiedades de inversión - Costo Licencias_x000D_
</v>
          </cell>
          <cell r="D72">
            <v>10797224</v>
          </cell>
          <cell r="E72">
            <v>0</v>
          </cell>
          <cell r="F72">
            <v>0</v>
          </cell>
          <cell r="G72">
            <v>10797224</v>
          </cell>
        </row>
        <row r="73">
          <cell r="A73" t="str">
            <v>160816</v>
          </cell>
          <cell r="B73" t="str">
            <v>4</v>
          </cell>
          <cell r="C73" t="str">
            <v>Propiedades de inversión - Costo Seguros</v>
          </cell>
          <cell r="D73">
            <v>2371372</v>
          </cell>
          <cell r="E73">
            <v>0</v>
          </cell>
          <cell r="F73">
            <v>0</v>
          </cell>
          <cell r="G73">
            <v>2371372</v>
          </cell>
        </row>
        <row r="74">
          <cell r="A74" t="str">
            <v>160895</v>
          </cell>
          <cell r="B74" t="str">
            <v>4</v>
          </cell>
          <cell r="C74" t="str">
            <v>Propiedades de inversión - Costo Diversos</v>
          </cell>
          <cell r="D74">
            <v>23463623</v>
          </cell>
          <cell r="E74">
            <v>0</v>
          </cell>
          <cell r="F74">
            <v>0</v>
          </cell>
          <cell r="G74">
            <v>23463623</v>
          </cell>
        </row>
        <row r="75">
          <cell r="A75" t="str">
            <v>160898</v>
          </cell>
          <cell r="B75" t="str">
            <v>4</v>
          </cell>
          <cell r="C75" t="str">
            <v>Propiedades de inversión - Descuentos de proveedores</v>
          </cell>
          <cell r="D75">
            <v>0</v>
          </cell>
          <cell r="E75">
            <v>0</v>
          </cell>
          <cell r="F75">
            <v>28358236</v>
          </cell>
          <cell r="G75">
            <v>-28358236</v>
          </cell>
        </row>
        <row r="76">
          <cell r="A76" t="str">
            <v>1680</v>
          </cell>
          <cell r="B76" t="str">
            <v>3</v>
          </cell>
          <cell r="C76" t="str">
            <v>Anticipos para adquisición propiedades de inversión</v>
          </cell>
          <cell r="D76">
            <v>958971151</v>
          </cell>
          <cell r="E76">
            <v>979999</v>
          </cell>
          <cell r="F76">
            <v>279755749</v>
          </cell>
          <cell r="G76">
            <v>680195401</v>
          </cell>
        </row>
        <row r="77">
          <cell r="A77" t="str">
            <v>168008</v>
          </cell>
          <cell r="B77" t="str">
            <v>4</v>
          </cell>
          <cell r="C77" t="str">
            <v>Anticipos para adquisición de activos-construcciones en curs</v>
          </cell>
          <cell r="D77">
            <v>958971151</v>
          </cell>
          <cell r="E77">
            <v>979999</v>
          </cell>
          <cell r="F77">
            <v>279755749</v>
          </cell>
          <cell r="G77">
            <v>680195401</v>
          </cell>
        </row>
        <row r="78">
          <cell r="A78" t="str">
            <v>17</v>
          </cell>
          <cell r="B78" t="str">
            <v>2</v>
          </cell>
          <cell r="C78" t="str">
            <v>Activos intangibles.</v>
          </cell>
          <cell r="D78">
            <v>16062248061</v>
          </cell>
          <cell r="E78">
            <v>303958</v>
          </cell>
          <cell r="F78">
            <v>4227882</v>
          </cell>
          <cell r="G78">
            <v>16058324137</v>
          </cell>
        </row>
        <row r="79">
          <cell r="A79" t="str">
            <v>1755</v>
          </cell>
          <cell r="B79" t="str">
            <v>3</v>
          </cell>
          <cell r="C79" t="str">
            <v>Activos intangibles. (No Corriente)</v>
          </cell>
          <cell r="D79">
            <v>16062248061</v>
          </cell>
          <cell r="E79">
            <v>303958</v>
          </cell>
          <cell r="F79">
            <v>4227882</v>
          </cell>
          <cell r="G79">
            <v>16058324137</v>
          </cell>
        </row>
        <row r="80">
          <cell r="A80" t="str">
            <v>175525</v>
          </cell>
          <cell r="B80" t="str">
            <v>4</v>
          </cell>
          <cell r="C80" t="str">
            <v>Derechos</v>
          </cell>
          <cell r="D80">
            <v>16062248061</v>
          </cell>
          <cell r="E80">
            <v>303958</v>
          </cell>
          <cell r="F80">
            <v>4227882</v>
          </cell>
          <cell r="G80">
            <v>16058324137</v>
          </cell>
        </row>
        <row r="81">
          <cell r="A81" t="str">
            <v>17552505</v>
          </cell>
          <cell r="B81" t="str">
            <v>5</v>
          </cell>
          <cell r="C81" t="str">
            <v>Derechos de fidecomiso de administracion</v>
          </cell>
          <cell r="D81">
            <v>16000000000</v>
          </cell>
          <cell r="E81">
            <v>0</v>
          </cell>
          <cell r="F81">
            <v>0</v>
          </cell>
          <cell r="G81">
            <v>16000000000</v>
          </cell>
        </row>
        <row r="82">
          <cell r="A82" t="str">
            <v>17552510</v>
          </cell>
          <cell r="B82" t="str">
            <v>5</v>
          </cell>
          <cell r="C82" t="str">
            <v>PA IWZU Cuenta de ahorros No.1220088575</v>
          </cell>
          <cell r="D82">
            <v>4312238</v>
          </cell>
          <cell r="E82">
            <v>120233</v>
          </cell>
          <cell r="F82">
            <v>4227882</v>
          </cell>
          <cell r="G82">
            <v>204589</v>
          </cell>
        </row>
        <row r="83">
          <cell r="A83" t="str">
            <v>17552515</v>
          </cell>
          <cell r="B83" t="str">
            <v>5</v>
          </cell>
          <cell r="C83" t="str">
            <v>PA IWZU Inversion colectiva No 124234826</v>
          </cell>
          <cell r="D83">
            <v>51038099</v>
          </cell>
          <cell r="E83">
            <v>183295</v>
          </cell>
          <cell r="F83">
            <v>0</v>
          </cell>
          <cell r="G83">
            <v>51221394</v>
          </cell>
        </row>
        <row r="84">
          <cell r="A84" t="str">
            <v>17552520</v>
          </cell>
          <cell r="B84" t="str">
            <v>5</v>
          </cell>
          <cell r="C84" t="str">
            <v>Fidecomiso hotel calle 80 No 363998 en Alianza</v>
          </cell>
          <cell r="D84">
            <v>6897724</v>
          </cell>
          <cell r="E84">
            <v>430</v>
          </cell>
          <cell r="F84">
            <v>0</v>
          </cell>
          <cell r="G84">
            <v>6898154</v>
          </cell>
        </row>
        <row r="85">
          <cell r="A85" t="str">
            <v>18</v>
          </cell>
          <cell r="B85" t="str">
            <v>2</v>
          </cell>
          <cell r="C85" t="str">
            <v>Otros Activos no financieros</v>
          </cell>
          <cell r="D85">
            <v>868096275</v>
          </cell>
          <cell r="E85">
            <v>248870870</v>
          </cell>
          <cell r="F85">
            <v>57977145</v>
          </cell>
          <cell r="G85">
            <v>1058990000</v>
          </cell>
        </row>
        <row r="86">
          <cell r="A86" t="str">
            <v>1805</v>
          </cell>
          <cell r="B86" t="str">
            <v>3</v>
          </cell>
          <cell r="C86" t="str">
            <v>Gastos Pagados por Anticipado</v>
          </cell>
          <cell r="D86">
            <v>3979524</v>
          </cell>
          <cell r="E86">
            <v>0</v>
          </cell>
          <cell r="F86">
            <v>3979524</v>
          </cell>
          <cell r="G86">
            <v>0</v>
          </cell>
        </row>
        <row r="87">
          <cell r="A87" t="str">
            <v>180505</v>
          </cell>
          <cell r="B87" t="str">
            <v>4</v>
          </cell>
          <cell r="C87" t="str">
            <v>Gastos Laborales</v>
          </cell>
          <cell r="D87">
            <v>3866000</v>
          </cell>
          <cell r="E87">
            <v>0</v>
          </cell>
          <cell r="F87">
            <v>3866000</v>
          </cell>
          <cell r="G87">
            <v>0</v>
          </cell>
        </row>
        <row r="88">
          <cell r="A88" t="str">
            <v>18050505</v>
          </cell>
          <cell r="B88" t="str">
            <v>5</v>
          </cell>
          <cell r="C88" t="str">
            <v>Salarios</v>
          </cell>
          <cell r="D88">
            <v>3866000</v>
          </cell>
          <cell r="E88">
            <v>0</v>
          </cell>
          <cell r="F88">
            <v>3866000</v>
          </cell>
          <cell r="G88">
            <v>0</v>
          </cell>
        </row>
        <row r="89">
          <cell r="A89" t="str">
            <v>180535</v>
          </cell>
          <cell r="B89" t="str">
            <v>4</v>
          </cell>
          <cell r="C89" t="str">
            <v>Servicios</v>
          </cell>
          <cell r="D89">
            <v>113524</v>
          </cell>
          <cell r="E89">
            <v>0</v>
          </cell>
          <cell r="F89">
            <v>113524</v>
          </cell>
          <cell r="G89">
            <v>0</v>
          </cell>
        </row>
        <row r="90">
          <cell r="A90" t="str">
            <v>1830</v>
          </cell>
          <cell r="B90" t="str">
            <v>3</v>
          </cell>
          <cell r="C90" t="str">
            <v>Activos por impuestos diferidos</v>
          </cell>
          <cell r="D90">
            <v>855116751</v>
          </cell>
          <cell r="E90">
            <v>248870870</v>
          </cell>
          <cell r="F90">
            <v>53997621</v>
          </cell>
          <cell r="G90">
            <v>1049990000</v>
          </cell>
        </row>
        <row r="91">
          <cell r="A91" t="str">
            <v>183005</v>
          </cell>
          <cell r="B91" t="str">
            <v>4</v>
          </cell>
          <cell r="C91" t="str">
            <v>Impuesto de renta diferido</v>
          </cell>
          <cell r="D91">
            <v>855116751</v>
          </cell>
          <cell r="E91">
            <v>248870870</v>
          </cell>
          <cell r="F91">
            <v>53997621</v>
          </cell>
          <cell r="G91">
            <v>1049990000</v>
          </cell>
        </row>
        <row r="92">
          <cell r="A92" t="str">
            <v>18300510</v>
          </cell>
          <cell r="B92" t="str">
            <v>5</v>
          </cell>
          <cell r="C92" t="str">
            <v>Impuesto de renta diferido - Dif. temporales en pasivos</v>
          </cell>
          <cell r="D92">
            <v>299730</v>
          </cell>
          <cell r="E92">
            <v>0</v>
          </cell>
          <cell r="F92">
            <v>299730</v>
          </cell>
          <cell r="G92">
            <v>0</v>
          </cell>
        </row>
        <row r="93">
          <cell r="A93" t="str">
            <v>18300515</v>
          </cell>
          <cell r="B93" t="str">
            <v>5</v>
          </cell>
          <cell r="C93" t="str">
            <v>Impuesto de renta diferido - P‚rdidas fiscales</v>
          </cell>
          <cell r="D93">
            <v>137324270</v>
          </cell>
          <cell r="E93">
            <v>128004395</v>
          </cell>
          <cell r="F93">
            <v>30408665</v>
          </cell>
          <cell r="G93">
            <v>234920000</v>
          </cell>
        </row>
        <row r="94">
          <cell r="A94" t="str">
            <v>18300520</v>
          </cell>
          <cell r="B94" t="str">
            <v>5</v>
          </cell>
          <cell r="C94" t="str">
            <v>Impuesto de renta diferido - Dif. Renta presuntiva</v>
          </cell>
          <cell r="D94">
            <v>717492751</v>
          </cell>
          <cell r="E94">
            <v>120866475</v>
          </cell>
          <cell r="F94">
            <v>23289226</v>
          </cell>
          <cell r="G94">
            <v>815070000</v>
          </cell>
        </row>
        <row r="95">
          <cell r="A95" t="str">
            <v>1880</v>
          </cell>
          <cell r="B95" t="str">
            <v>3</v>
          </cell>
          <cell r="C95" t="str">
            <v>Otros Activos no Financieros (No Corriente)</v>
          </cell>
          <cell r="D95">
            <v>9000000</v>
          </cell>
          <cell r="E95">
            <v>0</v>
          </cell>
          <cell r="F95">
            <v>0</v>
          </cell>
          <cell r="G95">
            <v>9000000</v>
          </cell>
        </row>
        <row r="96">
          <cell r="A96" t="str">
            <v>188005</v>
          </cell>
          <cell r="B96" t="str">
            <v>4</v>
          </cell>
          <cell r="C96" t="str">
            <v>Bienes de arte y cultura</v>
          </cell>
          <cell r="D96">
            <v>9000000</v>
          </cell>
          <cell r="E96">
            <v>0</v>
          </cell>
          <cell r="F96">
            <v>0</v>
          </cell>
          <cell r="G96">
            <v>9000000</v>
          </cell>
        </row>
        <row r="97">
          <cell r="A97" t="str">
            <v>2</v>
          </cell>
          <cell r="B97" t="str">
            <v>1</v>
          </cell>
          <cell r="C97" t="str">
            <v>PASIVO</v>
          </cell>
          <cell r="D97">
            <v>15341896253</v>
          </cell>
          <cell r="E97">
            <v>6027941380</v>
          </cell>
          <cell r="F97">
            <v>1951044522</v>
          </cell>
          <cell r="G97">
            <v>11264999395</v>
          </cell>
        </row>
        <row r="98">
          <cell r="A98" t="str">
            <v>22</v>
          </cell>
          <cell r="B98" t="str">
            <v>2</v>
          </cell>
          <cell r="C98" t="str">
            <v>Proveedores y Cuentas por Pagar</v>
          </cell>
          <cell r="D98">
            <v>13996325921</v>
          </cell>
          <cell r="E98">
            <v>5383561407</v>
          </cell>
          <cell r="F98">
            <v>1514894249</v>
          </cell>
          <cell r="G98">
            <v>10127658763</v>
          </cell>
        </row>
        <row r="99">
          <cell r="A99" t="str">
            <v>2210</v>
          </cell>
          <cell r="B99" t="str">
            <v>3</v>
          </cell>
          <cell r="C99" t="str">
            <v>Costos y gastos por pagar</v>
          </cell>
          <cell r="D99">
            <v>547388711</v>
          </cell>
          <cell r="E99">
            <v>513553990</v>
          </cell>
          <cell r="F99">
            <v>405410669</v>
          </cell>
          <cell r="G99">
            <v>439245390</v>
          </cell>
        </row>
        <row r="100">
          <cell r="A100" t="str">
            <v>221005</v>
          </cell>
          <cell r="B100" t="str">
            <v>4</v>
          </cell>
          <cell r="C100" t="str">
            <v>Honorarios</v>
          </cell>
          <cell r="D100">
            <v>2028368</v>
          </cell>
          <cell r="E100">
            <v>2028368</v>
          </cell>
          <cell r="F100">
            <v>0</v>
          </cell>
          <cell r="G100">
            <v>0</v>
          </cell>
        </row>
        <row r="101">
          <cell r="A101" t="str">
            <v>221095</v>
          </cell>
          <cell r="B101" t="str">
            <v>4</v>
          </cell>
          <cell r="C101" t="str">
            <v>Otrosÿ</v>
          </cell>
          <cell r="D101">
            <v>545360343</v>
          </cell>
          <cell r="E101">
            <v>511525622</v>
          </cell>
          <cell r="F101">
            <v>405410669</v>
          </cell>
          <cell r="G101">
            <v>439245390</v>
          </cell>
        </row>
        <row r="102">
          <cell r="A102" t="str">
            <v>22109595</v>
          </cell>
          <cell r="B102" t="str">
            <v>5</v>
          </cell>
          <cell r="C102" t="str">
            <v>Otros - Costos y gastos por pagar</v>
          </cell>
          <cell r="D102">
            <v>545360343</v>
          </cell>
          <cell r="E102">
            <v>511525622</v>
          </cell>
          <cell r="F102">
            <v>405410669</v>
          </cell>
          <cell r="G102">
            <v>439245390</v>
          </cell>
        </row>
        <row r="103">
          <cell r="A103" t="str">
            <v>2215</v>
          </cell>
          <cell r="B103" t="str">
            <v>3</v>
          </cell>
          <cell r="C103" t="str">
            <v>Retenciones y aportes de n¢mina</v>
          </cell>
          <cell r="D103">
            <v>3881400</v>
          </cell>
          <cell r="E103">
            <v>3881400</v>
          </cell>
          <cell r="F103">
            <v>3874000</v>
          </cell>
          <cell r="G103">
            <v>3874000</v>
          </cell>
        </row>
        <row r="104">
          <cell r="A104" t="str">
            <v>221505</v>
          </cell>
          <cell r="B104" t="str">
            <v>4</v>
          </cell>
          <cell r="C104" t="str">
            <v>Aportes a entidades promotoras de salud, EPS</v>
          </cell>
          <cell r="D104">
            <v>620400</v>
          </cell>
          <cell r="E104">
            <v>620400</v>
          </cell>
          <cell r="F104">
            <v>620400</v>
          </cell>
          <cell r="G104">
            <v>620400</v>
          </cell>
        </row>
        <row r="105">
          <cell r="A105" t="str">
            <v>221510</v>
          </cell>
          <cell r="B105" t="str">
            <v>4</v>
          </cell>
          <cell r="C105" t="str">
            <v>Fondos de pensiones</v>
          </cell>
          <cell r="D105">
            <v>2559400</v>
          </cell>
          <cell r="E105">
            <v>2559400</v>
          </cell>
          <cell r="F105">
            <v>2559800</v>
          </cell>
          <cell r="G105">
            <v>2559800</v>
          </cell>
        </row>
        <row r="106">
          <cell r="A106" t="str">
            <v>221515</v>
          </cell>
          <cell r="B106" t="str">
            <v>4</v>
          </cell>
          <cell r="C106" t="str">
            <v>Aportes a administradoras de riesgos profesionales, ARP</v>
          </cell>
          <cell r="D106">
            <v>81200</v>
          </cell>
          <cell r="E106">
            <v>81200</v>
          </cell>
          <cell r="F106">
            <v>73400</v>
          </cell>
          <cell r="G106">
            <v>73400</v>
          </cell>
        </row>
        <row r="107">
          <cell r="A107" t="str">
            <v>221520</v>
          </cell>
          <cell r="B107" t="str">
            <v>4</v>
          </cell>
          <cell r="C107" t="str">
            <v>Aportes al ICBF, SENA y cajas de compensaci¢n</v>
          </cell>
          <cell r="D107">
            <v>620400</v>
          </cell>
          <cell r="E107">
            <v>620400</v>
          </cell>
          <cell r="F107">
            <v>620400</v>
          </cell>
          <cell r="G107">
            <v>620400</v>
          </cell>
        </row>
        <row r="108">
          <cell r="A108" t="str">
            <v>2220</v>
          </cell>
          <cell r="B108" t="str">
            <v>3</v>
          </cell>
          <cell r="C108" t="str">
            <v>Acreedores varios</v>
          </cell>
          <cell r="D108">
            <v>9075142895</v>
          </cell>
          <cell r="E108">
            <v>471000160</v>
          </cell>
          <cell r="F108">
            <v>1055284557</v>
          </cell>
          <cell r="G108">
            <v>9659427292</v>
          </cell>
        </row>
        <row r="109">
          <cell r="A109" t="str">
            <v>222095</v>
          </cell>
          <cell r="B109" t="str">
            <v>4</v>
          </cell>
          <cell r="C109" t="str">
            <v>Otrosÿ</v>
          </cell>
          <cell r="D109">
            <v>9075142895</v>
          </cell>
          <cell r="E109">
            <v>471000160</v>
          </cell>
          <cell r="F109">
            <v>1055284557</v>
          </cell>
          <cell r="G109">
            <v>9659427292</v>
          </cell>
        </row>
        <row r="110">
          <cell r="A110" t="str">
            <v>2230</v>
          </cell>
          <cell r="B110" t="str">
            <v>3</v>
          </cell>
          <cell r="C110" t="str">
            <v>Cuentas por pagar a entidades relacionadas.(Corriente)</v>
          </cell>
          <cell r="D110">
            <v>4369041720</v>
          </cell>
          <cell r="E110">
            <v>4373196814</v>
          </cell>
          <cell r="F110">
            <v>9225094</v>
          </cell>
          <cell r="G110">
            <v>5070000</v>
          </cell>
        </row>
        <row r="111">
          <cell r="A111" t="str">
            <v>223025</v>
          </cell>
          <cell r="B111" t="str">
            <v>4</v>
          </cell>
          <cell r="C111" t="str">
            <v>Deudas con accionistas o socios</v>
          </cell>
          <cell r="D111">
            <v>4369041720</v>
          </cell>
          <cell r="E111">
            <v>4373196814</v>
          </cell>
          <cell r="F111">
            <v>9225094</v>
          </cell>
          <cell r="G111">
            <v>5070000</v>
          </cell>
        </row>
        <row r="112">
          <cell r="A112" t="str">
            <v>2235</v>
          </cell>
          <cell r="B112" t="str">
            <v>3</v>
          </cell>
          <cell r="C112" t="str">
            <v>Obligaciones Laborales</v>
          </cell>
          <cell r="D112">
            <v>871195</v>
          </cell>
          <cell r="E112">
            <v>21929043</v>
          </cell>
          <cell r="F112">
            <v>41099929</v>
          </cell>
          <cell r="G112">
            <v>20042081</v>
          </cell>
        </row>
        <row r="113">
          <cell r="A113" t="str">
            <v>223505</v>
          </cell>
          <cell r="B113" t="str">
            <v>4</v>
          </cell>
          <cell r="C113" t="str">
            <v>Salarios por pagar</v>
          </cell>
          <cell r="D113">
            <v>0</v>
          </cell>
          <cell r="E113">
            <v>21929043</v>
          </cell>
          <cell r="F113">
            <v>21929043</v>
          </cell>
          <cell r="G113">
            <v>0</v>
          </cell>
        </row>
        <row r="114">
          <cell r="A114" t="str">
            <v>223510</v>
          </cell>
          <cell r="B114" t="str">
            <v>4</v>
          </cell>
          <cell r="C114" t="str">
            <v>Cesant¡as consolidadas</v>
          </cell>
          <cell r="D114">
            <v>0</v>
          </cell>
          <cell r="E114">
            <v>0</v>
          </cell>
          <cell r="F114">
            <v>13432513</v>
          </cell>
          <cell r="G114">
            <v>13432513</v>
          </cell>
        </row>
        <row r="115">
          <cell r="A115" t="str">
            <v>223515</v>
          </cell>
          <cell r="B115" t="str">
            <v>4</v>
          </cell>
          <cell r="C115" t="str">
            <v>Intereses sobre cesant¡as</v>
          </cell>
          <cell r="D115">
            <v>0</v>
          </cell>
          <cell r="E115">
            <v>0</v>
          </cell>
          <cell r="F115">
            <v>1505975</v>
          </cell>
          <cell r="G115">
            <v>1505975</v>
          </cell>
        </row>
        <row r="116">
          <cell r="A116" t="str">
            <v>223535</v>
          </cell>
          <cell r="B116" t="str">
            <v>4</v>
          </cell>
          <cell r="C116" t="str">
            <v>Vacaciones consolidadas</v>
          </cell>
          <cell r="D116">
            <v>871195</v>
          </cell>
          <cell r="E116">
            <v>0</v>
          </cell>
          <cell r="F116">
            <v>4232398</v>
          </cell>
          <cell r="G116">
            <v>5103593</v>
          </cell>
        </row>
        <row r="117">
          <cell r="A117" t="str">
            <v>23</v>
          </cell>
          <cell r="B117" t="str">
            <v>2</v>
          </cell>
          <cell r="C117" t="str">
            <v>Pasivos por retenciones en la fuente. (Corriente)</v>
          </cell>
          <cell r="D117">
            <v>29845351</v>
          </cell>
          <cell r="E117">
            <v>23037862</v>
          </cell>
          <cell r="F117">
            <v>26430920</v>
          </cell>
          <cell r="G117">
            <v>33238409</v>
          </cell>
        </row>
        <row r="118">
          <cell r="A118" t="str">
            <v>2305</v>
          </cell>
          <cell r="B118" t="str">
            <v>3</v>
          </cell>
          <cell r="C118" t="str">
            <v>Retenci¢n en la fuente</v>
          </cell>
          <cell r="D118">
            <v>23030060</v>
          </cell>
          <cell r="E118">
            <v>23037862</v>
          </cell>
          <cell r="F118">
            <v>20186225</v>
          </cell>
          <cell r="G118">
            <v>20178423</v>
          </cell>
        </row>
        <row r="119">
          <cell r="A119" t="str">
            <v>230505</v>
          </cell>
          <cell r="B119" t="str">
            <v>4</v>
          </cell>
          <cell r="C119" t="str">
            <v>Retenci¢n - Salarios y pagos laborales</v>
          </cell>
          <cell r="D119">
            <v>11000</v>
          </cell>
          <cell r="E119">
            <v>11000</v>
          </cell>
          <cell r="F119">
            <v>11000</v>
          </cell>
          <cell r="G119">
            <v>11000</v>
          </cell>
        </row>
        <row r="120">
          <cell r="A120" t="str">
            <v>23050505</v>
          </cell>
          <cell r="B120" t="str">
            <v>5</v>
          </cell>
          <cell r="C120" t="str">
            <v>Retenci¢n - Salarios y pagos laborales Art 383- Recaudada</v>
          </cell>
          <cell r="D120">
            <v>4302000</v>
          </cell>
          <cell r="E120">
            <v>0</v>
          </cell>
          <cell r="F120">
            <v>11000</v>
          </cell>
          <cell r="G120">
            <v>4313000</v>
          </cell>
        </row>
        <row r="121">
          <cell r="A121" t="str">
            <v>23050595</v>
          </cell>
          <cell r="B121" t="str">
            <v>5</v>
          </cell>
          <cell r="C121" t="str">
            <v>Retenci¢n - Salarios y pagos laborales - Pagos DIAN</v>
          </cell>
          <cell r="D121">
            <v>-4291000</v>
          </cell>
          <cell r="E121">
            <v>11000</v>
          </cell>
          <cell r="F121">
            <v>0</v>
          </cell>
          <cell r="G121">
            <v>-4302000</v>
          </cell>
        </row>
        <row r="122">
          <cell r="A122" t="str">
            <v>230515</v>
          </cell>
          <cell r="B122" t="str">
            <v>4</v>
          </cell>
          <cell r="C122" t="str">
            <v>Retencion - Honorarios</v>
          </cell>
          <cell r="D122">
            <v>2288394</v>
          </cell>
          <cell r="E122">
            <v>2288394</v>
          </cell>
          <cell r="F122">
            <v>1610908</v>
          </cell>
          <cell r="G122">
            <v>1610908</v>
          </cell>
        </row>
        <row r="123">
          <cell r="A123" t="str">
            <v>23051511</v>
          </cell>
          <cell r="B123" t="str">
            <v>5</v>
          </cell>
          <cell r="C123" t="str">
            <v>Retencion - Honorarios - 11% Recaudada</v>
          </cell>
          <cell r="D123">
            <v>67015441</v>
          </cell>
          <cell r="E123">
            <v>0</v>
          </cell>
          <cell r="F123">
            <v>1610908</v>
          </cell>
          <cell r="G123">
            <v>68626349</v>
          </cell>
        </row>
        <row r="124">
          <cell r="A124" t="str">
            <v>23051595</v>
          </cell>
          <cell r="B124" t="str">
            <v>5</v>
          </cell>
          <cell r="C124" t="str">
            <v>Retencion - Honorarios - Pagos DIAN</v>
          </cell>
          <cell r="D124">
            <v>-64727047</v>
          </cell>
          <cell r="E124">
            <v>2288394</v>
          </cell>
          <cell r="F124">
            <v>0</v>
          </cell>
          <cell r="G124">
            <v>-67015441</v>
          </cell>
        </row>
        <row r="125">
          <cell r="A125" t="str">
            <v>23052011</v>
          </cell>
          <cell r="B125" t="str">
            <v>5</v>
          </cell>
          <cell r="C125" t="str">
            <v>Retencion - Comisiones - 11% Recaudada</v>
          </cell>
          <cell r="D125">
            <v>7392000</v>
          </cell>
          <cell r="E125">
            <v>0</v>
          </cell>
          <cell r="F125">
            <v>0</v>
          </cell>
          <cell r="G125">
            <v>7392000</v>
          </cell>
        </row>
        <row r="126">
          <cell r="A126" t="str">
            <v>23052095</v>
          </cell>
          <cell r="B126" t="str">
            <v>5</v>
          </cell>
          <cell r="C126" t="str">
            <v>Retencion - Comisiones - Pagos DIAN</v>
          </cell>
          <cell r="D126">
            <v>-7392000</v>
          </cell>
          <cell r="E126">
            <v>0</v>
          </cell>
          <cell r="F126">
            <v>0</v>
          </cell>
          <cell r="G126">
            <v>-7392000</v>
          </cell>
        </row>
        <row r="127">
          <cell r="A127" t="str">
            <v>230525</v>
          </cell>
          <cell r="B127" t="str">
            <v>4</v>
          </cell>
          <cell r="C127" t="str">
            <v>Retencion - Servicios</v>
          </cell>
          <cell r="D127">
            <v>457286</v>
          </cell>
          <cell r="E127">
            <v>457286</v>
          </cell>
          <cell r="F127">
            <v>93905</v>
          </cell>
          <cell r="G127">
            <v>93905</v>
          </cell>
        </row>
        <row r="128">
          <cell r="A128" t="str">
            <v>23052501</v>
          </cell>
          <cell r="B128" t="str">
            <v>5</v>
          </cell>
          <cell r="C128" t="str">
            <v>Retencion Servicios 1% - Recaudada</v>
          </cell>
          <cell r="D128">
            <v>10322</v>
          </cell>
          <cell r="E128">
            <v>0</v>
          </cell>
          <cell r="F128">
            <v>0</v>
          </cell>
          <cell r="G128">
            <v>10322</v>
          </cell>
        </row>
        <row r="129">
          <cell r="A129" t="str">
            <v>23052502</v>
          </cell>
          <cell r="B129" t="str">
            <v>5</v>
          </cell>
          <cell r="C129" t="str">
            <v>Retencion Servicios 2% - Recaudada</v>
          </cell>
          <cell r="D129">
            <v>270202</v>
          </cell>
          <cell r="E129">
            <v>0</v>
          </cell>
          <cell r="F129">
            <v>59505</v>
          </cell>
          <cell r="G129">
            <v>329707</v>
          </cell>
        </row>
        <row r="130">
          <cell r="A130" t="str">
            <v>23052540</v>
          </cell>
          <cell r="B130" t="str">
            <v>5</v>
          </cell>
          <cell r="C130" t="str">
            <v>Retencion - Servicios - 4%  Recaudada</v>
          </cell>
          <cell r="D130">
            <v>7369574</v>
          </cell>
          <cell r="E130">
            <v>0</v>
          </cell>
          <cell r="F130">
            <v>34400</v>
          </cell>
          <cell r="G130">
            <v>7403974</v>
          </cell>
        </row>
        <row r="131">
          <cell r="A131" t="str">
            <v>23052560</v>
          </cell>
          <cell r="B131" t="str">
            <v>5</v>
          </cell>
          <cell r="C131" t="str">
            <v>Retencion - Servicios - 6% Recaudada</v>
          </cell>
          <cell r="D131">
            <v>1330427</v>
          </cell>
          <cell r="E131">
            <v>0</v>
          </cell>
          <cell r="F131">
            <v>0</v>
          </cell>
          <cell r="G131">
            <v>1330427</v>
          </cell>
        </row>
        <row r="132">
          <cell r="A132" t="str">
            <v>23052595</v>
          </cell>
          <cell r="B132" t="str">
            <v>5</v>
          </cell>
          <cell r="C132" t="str">
            <v>Retencion - Servicios - Pagos DIAN</v>
          </cell>
          <cell r="D132">
            <v>-8523239</v>
          </cell>
          <cell r="E132">
            <v>457286</v>
          </cell>
          <cell r="F132">
            <v>0</v>
          </cell>
          <cell r="G132">
            <v>-8980525</v>
          </cell>
        </row>
        <row r="133">
          <cell r="A133" t="str">
            <v>230530</v>
          </cell>
          <cell r="B133" t="str">
            <v>4</v>
          </cell>
          <cell r="C133" t="str">
            <v>Retencion - Arrendamientos</v>
          </cell>
          <cell r="D133">
            <v>-51177</v>
          </cell>
          <cell r="E133">
            <v>0</v>
          </cell>
          <cell r="F133">
            <v>51177</v>
          </cell>
          <cell r="G133">
            <v>0</v>
          </cell>
        </row>
        <row r="134">
          <cell r="A134" t="str">
            <v>23053040</v>
          </cell>
          <cell r="B134" t="str">
            <v>5</v>
          </cell>
          <cell r="C134" t="str">
            <v>Retencion - Arrendamientos - 4% Recaudada</v>
          </cell>
          <cell r="D134">
            <v>757375</v>
          </cell>
          <cell r="E134">
            <v>0</v>
          </cell>
          <cell r="F134">
            <v>0</v>
          </cell>
          <cell r="G134">
            <v>757375</v>
          </cell>
        </row>
        <row r="135">
          <cell r="A135" t="str">
            <v>23053095</v>
          </cell>
          <cell r="B135" t="str">
            <v>5</v>
          </cell>
          <cell r="C135" t="str">
            <v>Retencion - Arrendamientos - Pagos DIAN</v>
          </cell>
          <cell r="D135">
            <v>-808552</v>
          </cell>
          <cell r="E135">
            <v>0</v>
          </cell>
          <cell r="F135">
            <v>51177</v>
          </cell>
          <cell r="G135">
            <v>-757375</v>
          </cell>
        </row>
        <row r="136">
          <cell r="A136" t="str">
            <v>23053570</v>
          </cell>
          <cell r="B136" t="str">
            <v>5</v>
          </cell>
          <cell r="C136" t="str">
            <v>Retencion - Rendimientos financieros - Recaudada</v>
          </cell>
          <cell r="D136">
            <v>683831</v>
          </cell>
          <cell r="E136">
            <v>0</v>
          </cell>
          <cell r="F136">
            <v>0</v>
          </cell>
          <cell r="G136">
            <v>683831</v>
          </cell>
        </row>
        <row r="137">
          <cell r="A137" t="str">
            <v>23053595</v>
          </cell>
          <cell r="B137" t="str">
            <v>5</v>
          </cell>
          <cell r="C137" t="str">
            <v>Retencion - Rendimientos financieros - Pagos DIAN</v>
          </cell>
          <cell r="D137">
            <v>-683831</v>
          </cell>
          <cell r="E137">
            <v>0</v>
          </cell>
          <cell r="F137">
            <v>0</v>
          </cell>
          <cell r="G137">
            <v>-683831</v>
          </cell>
        </row>
        <row r="138">
          <cell r="A138" t="str">
            <v>230540</v>
          </cell>
          <cell r="B138" t="str">
            <v>4</v>
          </cell>
          <cell r="C138" t="str">
            <v>Retencion - Compras</v>
          </cell>
          <cell r="D138">
            <v>6423094</v>
          </cell>
          <cell r="E138">
            <v>6380092</v>
          </cell>
          <cell r="F138">
            <v>6402343</v>
          </cell>
          <cell r="G138">
            <v>6445345</v>
          </cell>
        </row>
        <row r="139">
          <cell r="A139" t="str">
            <v>23054001</v>
          </cell>
          <cell r="B139" t="str">
            <v>5</v>
          </cell>
          <cell r="C139" t="str">
            <v>Retencion - Compras - 0,1% Recaudada</v>
          </cell>
          <cell r="D139">
            <v>38</v>
          </cell>
          <cell r="E139">
            <v>0</v>
          </cell>
          <cell r="F139">
            <v>2025</v>
          </cell>
          <cell r="G139">
            <v>2063</v>
          </cell>
        </row>
        <row r="140">
          <cell r="A140" t="str">
            <v>23054025</v>
          </cell>
          <cell r="B140" t="str">
            <v>5</v>
          </cell>
          <cell r="C140" t="str">
            <v>Retencion - Compras - 2.5% Recaudada</v>
          </cell>
          <cell r="D140">
            <v>26544120</v>
          </cell>
          <cell r="E140">
            <v>0</v>
          </cell>
          <cell r="F140">
            <v>6400318</v>
          </cell>
          <cell r="G140">
            <v>32944438</v>
          </cell>
        </row>
        <row r="141">
          <cell r="A141" t="str">
            <v>23054035</v>
          </cell>
          <cell r="B141" t="str">
            <v>5</v>
          </cell>
          <cell r="C141" t="str">
            <v>Retencion - Compras - 3.5% Recaudada</v>
          </cell>
          <cell r="D141">
            <v>203000</v>
          </cell>
          <cell r="E141">
            <v>0</v>
          </cell>
          <cell r="F141">
            <v>0</v>
          </cell>
          <cell r="G141">
            <v>203000</v>
          </cell>
        </row>
        <row r="142">
          <cell r="A142" t="str">
            <v>23054095</v>
          </cell>
          <cell r="B142" t="str">
            <v>5</v>
          </cell>
          <cell r="C142" t="str">
            <v>Retencion - Compras - Pagos DIAN</v>
          </cell>
          <cell r="D142">
            <v>-20324064</v>
          </cell>
          <cell r="E142">
            <v>6380092</v>
          </cell>
          <cell r="F142">
            <v>0</v>
          </cell>
          <cell r="G142">
            <v>-26704156</v>
          </cell>
        </row>
        <row r="143">
          <cell r="A143" t="str">
            <v>230555</v>
          </cell>
          <cell r="B143" t="str">
            <v>4</v>
          </cell>
          <cell r="C143" t="str">
            <v>Otras retenciones</v>
          </cell>
          <cell r="D143">
            <v>13390601</v>
          </cell>
          <cell r="E143">
            <v>13391000</v>
          </cell>
          <cell r="F143">
            <v>11491513</v>
          </cell>
          <cell r="G143">
            <v>11491114</v>
          </cell>
        </row>
        <row r="144">
          <cell r="A144" t="str">
            <v>23055520</v>
          </cell>
          <cell r="B144" t="str">
            <v>5</v>
          </cell>
          <cell r="C144" t="str">
            <v>Otras retenciones - 2%  Recaudada</v>
          </cell>
          <cell r="D144">
            <v>134978580</v>
          </cell>
          <cell r="E144">
            <v>0</v>
          </cell>
          <cell r="F144">
            <v>9407296</v>
          </cell>
          <cell r="G144">
            <v>144385876</v>
          </cell>
        </row>
        <row r="145">
          <cell r="A145" t="str">
            <v>23055525</v>
          </cell>
          <cell r="B145" t="str">
            <v>5</v>
          </cell>
          <cell r="C145" t="str">
            <v>Otras retenciones - 2.5%  Recaudada</v>
          </cell>
          <cell r="D145">
            <v>57850</v>
          </cell>
          <cell r="E145">
            <v>0</v>
          </cell>
          <cell r="F145">
            <v>0</v>
          </cell>
          <cell r="G145">
            <v>57850</v>
          </cell>
        </row>
        <row r="146">
          <cell r="A146" t="str">
            <v>23055536</v>
          </cell>
          <cell r="B146" t="str">
            <v>5</v>
          </cell>
          <cell r="C146" t="str">
            <v>Otras retenciones - 6%  Recaudada</v>
          </cell>
          <cell r="D146">
            <v>6169589</v>
          </cell>
          <cell r="E146">
            <v>0</v>
          </cell>
          <cell r="F146">
            <v>2083817</v>
          </cell>
          <cell r="G146">
            <v>8253406</v>
          </cell>
        </row>
        <row r="147">
          <cell r="A147" t="str">
            <v>23055595</v>
          </cell>
          <cell r="B147" t="str">
            <v>5</v>
          </cell>
          <cell r="C147" t="str">
            <v>Otras retenciones - Pagos DIAN</v>
          </cell>
          <cell r="D147">
            <v>-127815418</v>
          </cell>
          <cell r="E147">
            <v>13391000</v>
          </cell>
          <cell r="F147">
            <v>400</v>
          </cell>
          <cell r="G147">
            <v>-141206018</v>
          </cell>
        </row>
        <row r="148">
          <cell r="A148" t="str">
            <v>23056024</v>
          </cell>
          <cell r="B148" t="str">
            <v>5</v>
          </cell>
          <cell r="C148" t="str">
            <v>Impuesto a las ventas retenido - 2.4% Regimen simplificado</v>
          </cell>
          <cell r="D148">
            <v>-13680</v>
          </cell>
          <cell r="E148">
            <v>0</v>
          </cell>
          <cell r="F148">
            <v>0</v>
          </cell>
          <cell r="G148">
            <v>-13680</v>
          </cell>
        </row>
        <row r="149">
          <cell r="A149" t="str">
            <v>23056095</v>
          </cell>
          <cell r="B149" t="str">
            <v>5</v>
          </cell>
          <cell r="C149" t="str">
            <v>Impuesto a las ventas retenido - Pagos DIAN</v>
          </cell>
          <cell r="D149">
            <v>13680</v>
          </cell>
          <cell r="E149">
            <v>0</v>
          </cell>
          <cell r="F149">
            <v>0</v>
          </cell>
          <cell r="G149">
            <v>13680</v>
          </cell>
        </row>
        <row r="150">
          <cell r="A150" t="str">
            <v>230575</v>
          </cell>
          <cell r="B150" t="str">
            <v>4</v>
          </cell>
          <cell r="C150" t="str">
            <v>Autoretencion</v>
          </cell>
          <cell r="D150">
            <v>510862</v>
          </cell>
          <cell r="E150">
            <v>510090</v>
          </cell>
          <cell r="F150">
            <v>525379</v>
          </cell>
          <cell r="G150">
            <v>526151</v>
          </cell>
        </row>
        <row r="151">
          <cell r="A151" t="str">
            <v>23057508</v>
          </cell>
          <cell r="B151" t="str">
            <v>5</v>
          </cell>
          <cell r="C151" t="str">
            <v>Autoretencion Renta - 08%</v>
          </cell>
          <cell r="D151">
            <v>3142880</v>
          </cell>
          <cell r="E151">
            <v>0</v>
          </cell>
          <cell r="F151">
            <v>525379</v>
          </cell>
          <cell r="G151">
            <v>3668259</v>
          </cell>
        </row>
        <row r="152">
          <cell r="A152" t="str">
            <v>23057595</v>
          </cell>
          <cell r="B152" t="str">
            <v>5</v>
          </cell>
          <cell r="C152" t="str">
            <v>Autoretencion Renta - Pagos DIAN</v>
          </cell>
          <cell r="D152">
            <v>-2632018</v>
          </cell>
          <cell r="E152">
            <v>510090</v>
          </cell>
          <cell r="F152">
            <v>0</v>
          </cell>
          <cell r="G152">
            <v>-3142108</v>
          </cell>
        </row>
        <row r="153">
          <cell r="A153" t="str">
            <v>2340</v>
          </cell>
          <cell r="B153" t="str">
            <v>3</v>
          </cell>
          <cell r="C153" t="str">
            <v>Retencion en la fuente - ICA Bogota</v>
          </cell>
          <cell r="D153">
            <v>3147620</v>
          </cell>
          <cell r="E153">
            <v>0</v>
          </cell>
          <cell r="F153">
            <v>4251059</v>
          </cell>
          <cell r="G153">
            <v>7398679</v>
          </cell>
        </row>
        <row r="154">
          <cell r="A154" t="str">
            <v>234001</v>
          </cell>
          <cell r="B154" t="str">
            <v>4</v>
          </cell>
          <cell r="C154" t="str">
            <v>Retencion en la fuente - ICA - 11.04 x mil - Recaudada</v>
          </cell>
          <cell r="D154">
            <v>9642473</v>
          </cell>
          <cell r="E154">
            <v>0</v>
          </cell>
          <cell r="F154">
            <v>1779363</v>
          </cell>
          <cell r="G154">
            <v>11421836</v>
          </cell>
        </row>
        <row r="155">
          <cell r="A155" t="str">
            <v>234002</v>
          </cell>
          <cell r="B155" t="str">
            <v>4</v>
          </cell>
          <cell r="C155" t="str">
            <v>Retención en la fuente - ICA 1.38 x mil - Recaudada</v>
          </cell>
          <cell r="D155">
            <v>192977</v>
          </cell>
          <cell r="E155">
            <v>0</v>
          </cell>
          <cell r="F155">
            <v>0</v>
          </cell>
          <cell r="G155">
            <v>192977</v>
          </cell>
        </row>
        <row r="156">
          <cell r="A156" t="str">
            <v>234006</v>
          </cell>
          <cell r="B156" t="str">
            <v>4</v>
          </cell>
          <cell r="C156" t="str">
            <v>Retencion en la fuente - ICA - 6.9 x mil - Recaudada</v>
          </cell>
          <cell r="D156">
            <v>40576227</v>
          </cell>
          <cell r="E156">
            <v>0</v>
          </cell>
          <cell r="F156">
            <v>1549069</v>
          </cell>
          <cell r="G156">
            <v>42125296</v>
          </cell>
        </row>
        <row r="157">
          <cell r="A157" t="str">
            <v>234009</v>
          </cell>
          <cell r="B157" t="str">
            <v>4</v>
          </cell>
          <cell r="C157" t="str">
            <v>Retencion en la fuente - ICA - 9.66 x mil - Recaudada</v>
          </cell>
          <cell r="D157">
            <v>10017994</v>
          </cell>
          <cell r="E157">
            <v>0</v>
          </cell>
          <cell r="F157">
            <v>922627</v>
          </cell>
          <cell r="G157">
            <v>10940621</v>
          </cell>
        </row>
        <row r="158">
          <cell r="A158" t="str">
            <v>234041</v>
          </cell>
          <cell r="B158" t="str">
            <v>4</v>
          </cell>
          <cell r="C158" t="str">
            <v>Retencion en la fuente - ICA - 0.414xmil - Recaudada</v>
          </cell>
          <cell r="D158">
            <v>2452</v>
          </cell>
          <cell r="E158">
            <v>0</v>
          </cell>
          <cell r="F158">
            <v>0</v>
          </cell>
          <cell r="G158">
            <v>2452</v>
          </cell>
        </row>
        <row r="159">
          <cell r="A159" t="str">
            <v>234095</v>
          </cell>
          <cell r="B159" t="str">
            <v>4</v>
          </cell>
          <cell r="C159" t="str">
            <v>Retencion en la fuente - ICA - Pagos a tesoreria municipal B</v>
          </cell>
          <cell r="D159">
            <v>-57284503</v>
          </cell>
          <cell r="E159">
            <v>0</v>
          </cell>
          <cell r="F159">
            <v>0</v>
          </cell>
          <cell r="G159">
            <v>-57284503</v>
          </cell>
        </row>
        <row r="160">
          <cell r="A160" t="str">
            <v>2341</v>
          </cell>
          <cell r="B160" t="str">
            <v>3</v>
          </cell>
          <cell r="C160" t="str">
            <v>Retencion en la fuente - ICA COTA</v>
          </cell>
          <cell r="D160">
            <v>3667671</v>
          </cell>
          <cell r="E160">
            <v>0</v>
          </cell>
          <cell r="F160">
            <v>1993636</v>
          </cell>
          <cell r="G160">
            <v>5661307</v>
          </cell>
        </row>
        <row r="161">
          <cell r="A161" t="str">
            <v>234102</v>
          </cell>
          <cell r="B161" t="str">
            <v>4</v>
          </cell>
          <cell r="C161" t="str">
            <v>Retencion en la fuente - ICA - 5x mil - Recaudada - COTA</v>
          </cell>
          <cell r="D161">
            <v>54489</v>
          </cell>
          <cell r="E161">
            <v>0</v>
          </cell>
          <cell r="F161">
            <v>13413</v>
          </cell>
          <cell r="G161">
            <v>67902</v>
          </cell>
        </row>
        <row r="162">
          <cell r="A162" t="str">
            <v>234103</v>
          </cell>
          <cell r="B162" t="str">
            <v>4</v>
          </cell>
          <cell r="C162" t="str">
            <v>Retencion en la fuente - ICA - 6x mil - Recaudada - COTA</v>
          </cell>
          <cell r="D162">
            <v>34600</v>
          </cell>
          <cell r="E162">
            <v>0</v>
          </cell>
          <cell r="F162">
            <v>6915</v>
          </cell>
          <cell r="G162">
            <v>41515</v>
          </cell>
        </row>
        <row r="163">
          <cell r="A163" t="str">
            <v>234104</v>
          </cell>
          <cell r="B163" t="str">
            <v>4</v>
          </cell>
          <cell r="C163" t="str">
            <v>Retencion en la fuente - ICA - 7x mil - Recaudada</v>
          </cell>
          <cell r="D163">
            <v>6156076</v>
          </cell>
          <cell r="E163">
            <v>0</v>
          </cell>
          <cell r="F163">
            <v>1973308</v>
          </cell>
          <cell r="G163">
            <v>8129384</v>
          </cell>
        </row>
        <row r="164">
          <cell r="A164" t="str">
            <v>234195</v>
          </cell>
          <cell r="B164" t="str">
            <v>4</v>
          </cell>
          <cell r="C164" t="str">
            <v>Retencion en la fuente - ICA - Pagos a tesoreria municipal C</v>
          </cell>
          <cell r="D164">
            <v>-2577494</v>
          </cell>
          <cell r="E164">
            <v>0</v>
          </cell>
          <cell r="F164">
            <v>0</v>
          </cell>
          <cell r="G164">
            <v>-2577494</v>
          </cell>
        </row>
        <row r="165">
          <cell r="A165" t="str">
            <v>24</v>
          </cell>
          <cell r="B165" t="str">
            <v>2</v>
          </cell>
          <cell r="C165" t="str">
            <v>Impuestos por pagar</v>
          </cell>
          <cell r="D165">
            <v>13023582</v>
          </cell>
          <cell r="E165">
            <v>26192183</v>
          </cell>
          <cell r="F165">
            <v>236643601</v>
          </cell>
          <cell r="G165">
            <v>223475000</v>
          </cell>
        </row>
        <row r="166">
          <cell r="A166" t="str">
            <v>2410</v>
          </cell>
          <cell r="B166" t="str">
            <v>3</v>
          </cell>
          <cell r="C166" t="str">
            <v>Impuesto sobre las ventas por pagar - IVA</v>
          </cell>
          <cell r="D166">
            <v>13079754</v>
          </cell>
          <cell r="E166">
            <v>26192183</v>
          </cell>
          <cell r="F166">
            <v>13112429</v>
          </cell>
          <cell r="G166">
            <v>0</v>
          </cell>
        </row>
        <row r="167">
          <cell r="A167" t="str">
            <v>241005</v>
          </cell>
          <cell r="B167" t="str">
            <v>4</v>
          </cell>
          <cell r="C167" t="str">
            <v>IVA recaudado</v>
          </cell>
          <cell r="D167">
            <v>56612205</v>
          </cell>
          <cell r="E167">
            <v>0</v>
          </cell>
          <cell r="F167">
            <v>12248064</v>
          </cell>
          <cell r="G167">
            <v>68860269</v>
          </cell>
        </row>
        <row r="168">
          <cell r="A168" t="str">
            <v>24100519</v>
          </cell>
          <cell r="B168" t="str">
            <v>5</v>
          </cell>
          <cell r="C168" t="str">
            <v>IVA recaudado - 19%</v>
          </cell>
          <cell r="D168">
            <v>56612205</v>
          </cell>
          <cell r="E168">
            <v>0</v>
          </cell>
          <cell r="F168">
            <v>12248064</v>
          </cell>
          <cell r="G168">
            <v>68860269</v>
          </cell>
        </row>
        <row r="169">
          <cell r="A169" t="str">
            <v>241020</v>
          </cell>
          <cell r="B169" t="str">
            <v>4</v>
          </cell>
          <cell r="C169" t="str">
            <v>IVA descontable</v>
          </cell>
          <cell r="D169">
            <v>-51346710</v>
          </cell>
          <cell r="E169">
            <v>3787335</v>
          </cell>
          <cell r="F169">
            <v>0</v>
          </cell>
          <cell r="G169">
            <v>-55134045</v>
          </cell>
        </row>
        <row r="170">
          <cell r="A170" t="str">
            <v>24102025</v>
          </cell>
          <cell r="B170" t="str">
            <v>5</v>
          </cell>
          <cell r="C170" t="str">
            <v>IVA descontable - Compras  5%</v>
          </cell>
          <cell r="D170">
            <v>-12242</v>
          </cell>
          <cell r="E170">
            <v>2553</v>
          </cell>
          <cell r="F170">
            <v>0</v>
          </cell>
          <cell r="G170">
            <v>-14795</v>
          </cell>
        </row>
        <row r="171">
          <cell r="A171" t="str">
            <v>24102026</v>
          </cell>
          <cell r="B171" t="str">
            <v>5</v>
          </cell>
          <cell r="C171" t="str">
            <v>IVA descontable - Compras  16%</v>
          </cell>
          <cell r="D171">
            <v>-28166</v>
          </cell>
          <cell r="E171">
            <v>0</v>
          </cell>
          <cell r="F171">
            <v>0</v>
          </cell>
          <cell r="G171">
            <v>-28166</v>
          </cell>
        </row>
        <row r="172">
          <cell r="A172" t="str">
            <v>24102027</v>
          </cell>
          <cell r="B172" t="str">
            <v>5</v>
          </cell>
          <cell r="C172" t="str">
            <v>IVA descontable - Compras 19%</v>
          </cell>
          <cell r="D172">
            <v>-3331731</v>
          </cell>
          <cell r="E172">
            <v>305242</v>
          </cell>
          <cell r="F172">
            <v>0</v>
          </cell>
          <cell r="G172">
            <v>-3636973</v>
          </cell>
        </row>
        <row r="173">
          <cell r="A173" t="str">
            <v>24102056</v>
          </cell>
          <cell r="B173" t="str">
            <v>5</v>
          </cell>
          <cell r="C173" t="str">
            <v>IVA descontable - Servicios 16%</v>
          </cell>
          <cell r="D173">
            <v>-108361</v>
          </cell>
          <cell r="E173">
            <v>0</v>
          </cell>
          <cell r="F173">
            <v>0</v>
          </cell>
          <cell r="G173">
            <v>-108361</v>
          </cell>
        </row>
        <row r="174">
          <cell r="A174" t="str">
            <v>24102057</v>
          </cell>
          <cell r="B174" t="str">
            <v>5</v>
          </cell>
          <cell r="C174" t="str">
            <v>IVA descontable - Servicios 19%</v>
          </cell>
          <cell r="D174">
            <v>-47866210</v>
          </cell>
          <cell r="E174">
            <v>3479540</v>
          </cell>
          <cell r="F174">
            <v>0</v>
          </cell>
          <cell r="G174">
            <v>-51345750</v>
          </cell>
        </row>
        <row r="175">
          <cell r="A175" t="str">
            <v>241030</v>
          </cell>
          <cell r="B175" t="str">
            <v>4</v>
          </cell>
          <cell r="C175" t="str">
            <v>IVA retenido por terceros</v>
          </cell>
          <cell r="D175">
            <v>-8417350</v>
          </cell>
          <cell r="E175">
            <v>1677610</v>
          </cell>
          <cell r="F175">
            <v>0</v>
          </cell>
          <cell r="G175">
            <v>-10094960</v>
          </cell>
        </row>
        <row r="176">
          <cell r="A176" t="str">
            <v>24103024</v>
          </cell>
          <cell r="B176" t="str">
            <v>5</v>
          </cell>
          <cell r="C176" t="str">
            <v>IVA retenido por terceros 15%</v>
          </cell>
          <cell r="D176">
            <v>-8417350</v>
          </cell>
          <cell r="E176">
            <v>1677610</v>
          </cell>
          <cell r="F176">
            <v>0</v>
          </cell>
          <cell r="G176">
            <v>-10094960</v>
          </cell>
        </row>
        <row r="177">
          <cell r="A177" t="str">
            <v>241096</v>
          </cell>
          <cell r="B177" t="str">
            <v>4</v>
          </cell>
          <cell r="C177" t="str">
            <v>IVA - Reclasificaciones de saldos a Favor</v>
          </cell>
          <cell r="D177">
            <v>16231609</v>
          </cell>
          <cell r="E177">
            <v>20727238</v>
          </cell>
          <cell r="F177">
            <v>864365</v>
          </cell>
          <cell r="G177">
            <v>-3631264</v>
          </cell>
        </row>
        <row r="178">
          <cell r="A178" t="str">
            <v>2415</v>
          </cell>
          <cell r="B178" t="str">
            <v>3</v>
          </cell>
          <cell r="C178" t="str">
            <v>De industria y comercio - ICA</v>
          </cell>
          <cell r="D178">
            <v>-56172</v>
          </cell>
          <cell r="E178">
            <v>0</v>
          </cell>
          <cell r="F178">
            <v>56172</v>
          </cell>
          <cell r="G178">
            <v>0</v>
          </cell>
        </row>
        <row r="179">
          <cell r="A179" t="str">
            <v>241505</v>
          </cell>
          <cell r="B179" t="str">
            <v>4</v>
          </cell>
          <cell r="C179" t="str">
            <v>ICA causado sobre ingresos - BOGOTA</v>
          </cell>
          <cell r="D179">
            <v>955670</v>
          </cell>
          <cell r="E179">
            <v>0</v>
          </cell>
          <cell r="F179">
            <v>3359</v>
          </cell>
          <cell r="G179">
            <v>959029</v>
          </cell>
        </row>
        <row r="180">
          <cell r="A180" t="str">
            <v>24150504</v>
          </cell>
          <cell r="B180" t="str">
            <v>5</v>
          </cell>
          <cell r="C180" t="str">
            <v>ICA causado sobre ingresos - 0.1104%</v>
          </cell>
          <cell r="D180">
            <v>608796</v>
          </cell>
          <cell r="E180">
            <v>0</v>
          </cell>
          <cell r="F180">
            <v>3356</v>
          </cell>
          <cell r="G180">
            <v>612152</v>
          </cell>
        </row>
        <row r="181">
          <cell r="A181" t="str">
            <v>24150509</v>
          </cell>
          <cell r="B181" t="str">
            <v>5</v>
          </cell>
          <cell r="C181" t="str">
            <v>ICA causado sobre ingresos - 0.966%</v>
          </cell>
          <cell r="D181">
            <v>346874</v>
          </cell>
          <cell r="E181">
            <v>0</v>
          </cell>
          <cell r="F181">
            <v>3</v>
          </cell>
          <cell r="G181">
            <v>346877</v>
          </cell>
        </row>
        <row r="182">
          <cell r="A182" t="str">
            <v>241530</v>
          </cell>
          <cell r="B182" t="str">
            <v>4</v>
          </cell>
          <cell r="C182" t="str">
            <v>ICA  retenido por terceros - BOGOTA</v>
          </cell>
          <cell r="D182">
            <v>-1011842</v>
          </cell>
          <cell r="E182">
            <v>0</v>
          </cell>
          <cell r="F182">
            <v>0</v>
          </cell>
          <cell r="G182">
            <v>-1011842</v>
          </cell>
        </row>
        <row r="183">
          <cell r="A183" t="str">
            <v>24153004</v>
          </cell>
          <cell r="B183" t="str">
            <v>5</v>
          </cell>
          <cell r="C183" t="str">
            <v>ICA  retenido por terceros - 1,104%</v>
          </cell>
          <cell r="D183">
            <v>-920585</v>
          </cell>
          <cell r="E183">
            <v>0</v>
          </cell>
          <cell r="F183">
            <v>0</v>
          </cell>
          <cell r="G183">
            <v>-920585</v>
          </cell>
        </row>
        <row r="184">
          <cell r="A184" t="str">
            <v>24153009</v>
          </cell>
          <cell r="B184" t="str">
            <v>5</v>
          </cell>
          <cell r="C184" t="str">
            <v>ICA  retenido por terceros - 0.966%</v>
          </cell>
          <cell r="D184">
            <v>-91257</v>
          </cell>
          <cell r="E184">
            <v>0</v>
          </cell>
          <cell r="F184">
            <v>0</v>
          </cell>
          <cell r="G184">
            <v>-91257</v>
          </cell>
        </row>
        <row r="185">
          <cell r="A185" t="str">
            <v>241596</v>
          </cell>
          <cell r="B185" t="str">
            <v>4</v>
          </cell>
          <cell r="C185" t="str">
            <v>ICA - reclasificaciones de saldos</v>
          </cell>
          <cell r="D185">
            <v>0</v>
          </cell>
          <cell r="E185">
            <v>0</v>
          </cell>
          <cell r="F185">
            <v>52813</v>
          </cell>
          <cell r="G185">
            <v>52813</v>
          </cell>
        </row>
        <row r="186">
          <cell r="A186" t="str">
            <v>2420</v>
          </cell>
          <cell r="B186" t="str">
            <v>3</v>
          </cell>
          <cell r="C186" t="str">
            <v>De renta y complementarios</v>
          </cell>
          <cell r="D186">
            <v>0</v>
          </cell>
          <cell r="E186">
            <v>0</v>
          </cell>
          <cell r="F186">
            <v>223475000</v>
          </cell>
          <cell r="G186">
            <v>223475000</v>
          </cell>
        </row>
        <row r="187">
          <cell r="A187" t="str">
            <v>242005</v>
          </cell>
          <cell r="B187" t="str">
            <v>4</v>
          </cell>
          <cell r="C187" t="str">
            <v>Vigencia fiscal corriente - RENTA</v>
          </cell>
          <cell r="D187">
            <v>0</v>
          </cell>
          <cell r="E187">
            <v>0</v>
          </cell>
          <cell r="F187">
            <v>223475000</v>
          </cell>
          <cell r="G187">
            <v>223475000</v>
          </cell>
        </row>
        <row r="188">
          <cell r="A188" t="str">
            <v>26</v>
          </cell>
          <cell r="B188" t="str">
            <v>2</v>
          </cell>
          <cell r="C188" t="str">
            <v>Provisiones y Contingencias</v>
          </cell>
          <cell r="D188">
            <v>400025408</v>
          </cell>
          <cell r="E188">
            <v>494317949</v>
          </cell>
          <cell r="F188">
            <v>94292541</v>
          </cell>
          <cell r="G188">
            <v>0</v>
          </cell>
        </row>
        <row r="189">
          <cell r="A189" t="str">
            <v>2605</v>
          </cell>
          <cell r="B189" t="str">
            <v>3</v>
          </cell>
          <cell r="C189" t="str">
            <v>Provisiones Corrientes por Beneficios a  Empleados (Corrient</v>
          </cell>
          <cell r="D189">
            <v>27882408</v>
          </cell>
          <cell r="E189">
            <v>47805949</v>
          </cell>
          <cell r="F189">
            <v>19923541</v>
          </cell>
          <cell r="G189">
            <v>0</v>
          </cell>
        </row>
        <row r="190">
          <cell r="A190" t="str">
            <v>260505</v>
          </cell>
          <cell r="B190" t="str">
            <v>4</v>
          </cell>
          <cell r="C190" t="str">
            <v>Cesant¡as</v>
          </cell>
          <cell r="D190">
            <v>12081743</v>
          </cell>
          <cell r="E190">
            <v>13732513</v>
          </cell>
          <cell r="F190">
            <v>1650770</v>
          </cell>
          <cell r="G190">
            <v>0</v>
          </cell>
        </row>
        <row r="191">
          <cell r="A191" t="str">
            <v>26050505</v>
          </cell>
          <cell r="B191" t="str">
            <v>5</v>
          </cell>
          <cell r="C191" t="str">
            <v>Cesant¡as - Provision</v>
          </cell>
          <cell r="D191">
            <v>12381743</v>
          </cell>
          <cell r="E191">
            <v>13732513</v>
          </cell>
          <cell r="F191">
            <v>1350770</v>
          </cell>
          <cell r="G191">
            <v>0</v>
          </cell>
        </row>
        <row r="192">
          <cell r="A192" t="str">
            <v>26050510</v>
          </cell>
          <cell r="B192" t="str">
            <v>5</v>
          </cell>
          <cell r="C192" t="str">
            <v>Cesant¡as - Pagos</v>
          </cell>
          <cell r="D192">
            <v>-300000</v>
          </cell>
          <cell r="E192">
            <v>0</v>
          </cell>
          <cell r="F192">
            <v>300000</v>
          </cell>
          <cell r="G192">
            <v>0</v>
          </cell>
        </row>
        <row r="193">
          <cell r="A193" t="str">
            <v>260510</v>
          </cell>
          <cell r="B193" t="str">
            <v>4</v>
          </cell>
          <cell r="C193" t="str">
            <v>Intereses sobre cesant¡as</v>
          </cell>
          <cell r="D193">
            <v>1477392</v>
          </cell>
          <cell r="E193">
            <v>1647197</v>
          </cell>
          <cell r="F193">
            <v>169805</v>
          </cell>
          <cell r="G193">
            <v>0</v>
          </cell>
        </row>
        <row r="194">
          <cell r="A194" t="str">
            <v>26051005</v>
          </cell>
          <cell r="B194" t="str">
            <v>5</v>
          </cell>
          <cell r="C194" t="str">
            <v>Intereses sobre cesant¡as - Provision</v>
          </cell>
          <cell r="D194">
            <v>1486392</v>
          </cell>
          <cell r="E194">
            <v>1647197</v>
          </cell>
          <cell r="F194">
            <v>160805</v>
          </cell>
          <cell r="G194">
            <v>0</v>
          </cell>
        </row>
        <row r="195">
          <cell r="A195" t="str">
            <v>26051010</v>
          </cell>
          <cell r="B195" t="str">
            <v>5</v>
          </cell>
          <cell r="C195" t="str">
            <v>Intereses sobre cesant¡as - Pagos</v>
          </cell>
          <cell r="D195">
            <v>-9000</v>
          </cell>
          <cell r="E195">
            <v>0</v>
          </cell>
          <cell r="F195">
            <v>9000</v>
          </cell>
          <cell r="G195">
            <v>0</v>
          </cell>
        </row>
        <row r="196">
          <cell r="A196" t="str">
            <v>260515</v>
          </cell>
          <cell r="B196" t="str">
            <v>4</v>
          </cell>
          <cell r="C196" t="str">
            <v>Vacaciones</v>
          </cell>
          <cell r="D196">
            <v>8295740</v>
          </cell>
          <cell r="E196">
            <v>11315423</v>
          </cell>
          <cell r="F196">
            <v>3019683</v>
          </cell>
          <cell r="G196">
            <v>0</v>
          </cell>
        </row>
        <row r="197">
          <cell r="A197" t="str">
            <v>26051505</v>
          </cell>
          <cell r="B197" t="str">
            <v>5</v>
          </cell>
          <cell r="C197" t="str">
            <v>Vacaciones - Provision</v>
          </cell>
          <cell r="D197">
            <v>8435348</v>
          </cell>
          <cell r="E197">
            <v>9338923</v>
          </cell>
          <cell r="F197">
            <v>903575</v>
          </cell>
          <cell r="G197">
            <v>0</v>
          </cell>
        </row>
        <row r="198">
          <cell r="A198" t="str">
            <v>26051510</v>
          </cell>
          <cell r="B198" t="str">
            <v>5</v>
          </cell>
          <cell r="C198" t="str">
            <v>Vacaciones - Pagos</v>
          </cell>
          <cell r="D198">
            <v>-139608</v>
          </cell>
          <cell r="E198">
            <v>1976500</v>
          </cell>
          <cell r="F198">
            <v>2116108</v>
          </cell>
          <cell r="G198">
            <v>0</v>
          </cell>
        </row>
        <row r="199">
          <cell r="A199" t="str">
            <v>260520</v>
          </cell>
          <cell r="B199" t="str">
            <v>4</v>
          </cell>
          <cell r="C199" t="str">
            <v>Prima de servicios</v>
          </cell>
          <cell r="D199">
            <v>6027533</v>
          </cell>
          <cell r="E199">
            <v>21110816</v>
          </cell>
          <cell r="F199">
            <v>15083283</v>
          </cell>
          <cell r="G199">
            <v>0</v>
          </cell>
        </row>
        <row r="200">
          <cell r="A200" t="str">
            <v>26052005</v>
          </cell>
          <cell r="B200" t="str">
            <v>5</v>
          </cell>
          <cell r="C200" t="str">
            <v>Prima de servicios - Provision</v>
          </cell>
          <cell r="D200">
            <v>12381743</v>
          </cell>
          <cell r="E200">
            <v>13732513</v>
          </cell>
          <cell r="F200">
            <v>1350770</v>
          </cell>
          <cell r="G200">
            <v>0</v>
          </cell>
        </row>
        <row r="201">
          <cell r="A201" t="str">
            <v>26052010</v>
          </cell>
          <cell r="B201" t="str">
            <v>5</v>
          </cell>
          <cell r="C201" t="str">
            <v>Prima de servicios - Pagos</v>
          </cell>
          <cell r="D201">
            <v>-6354210</v>
          </cell>
          <cell r="E201">
            <v>7378303</v>
          </cell>
          <cell r="F201">
            <v>13732513</v>
          </cell>
          <cell r="G201">
            <v>0</v>
          </cell>
        </row>
        <row r="202">
          <cell r="A202" t="str">
            <v>2620</v>
          </cell>
          <cell r="B202" t="str">
            <v>3</v>
          </cell>
          <cell r="C202" t="str">
            <v>Para obligaciones fiscales</v>
          </cell>
          <cell r="D202">
            <v>372143000</v>
          </cell>
          <cell r="E202">
            <v>446512000</v>
          </cell>
          <cell r="F202">
            <v>74369000</v>
          </cell>
          <cell r="G202">
            <v>0</v>
          </cell>
        </row>
        <row r="203">
          <cell r="A203" t="str">
            <v>262005</v>
          </cell>
          <cell r="B203" t="str">
            <v>4</v>
          </cell>
          <cell r="C203" t="str">
            <v>Para impuesto de renta y complementarios</v>
          </cell>
          <cell r="D203">
            <v>372143000</v>
          </cell>
          <cell r="E203">
            <v>446512000</v>
          </cell>
          <cell r="F203">
            <v>74369000</v>
          </cell>
          <cell r="G203">
            <v>0</v>
          </cell>
        </row>
        <row r="204">
          <cell r="A204" t="str">
            <v>27</v>
          </cell>
          <cell r="B204" t="str">
            <v>2</v>
          </cell>
          <cell r="C204" t="str">
            <v>Pasivos diferidos</v>
          </cell>
          <cell r="D204">
            <v>1378385</v>
          </cell>
          <cell r="E204">
            <v>1378385</v>
          </cell>
          <cell r="F204">
            <v>0</v>
          </cell>
          <cell r="G204">
            <v>0</v>
          </cell>
        </row>
        <row r="205">
          <cell r="A205" t="str">
            <v>2710</v>
          </cell>
          <cell r="B205" t="str">
            <v>3</v>
          </cell>
          <cell r="C205" t="str">
            <v>Ingresos Diferidos - Corrientes</v>
          </cell>
          <cell r="D205">
            <v>1378385</v>
          </cell>
          <cell r="E205">
            <v>1378385</v>
          </cell>
          <cell r="F205">
            <v>0</v>
          </cell>
          <cell r="G205">
            <v>0</v>
          </cell>
        </row>
        <row r="206">
          <cell r="A206" t="str">
            <v>271005</v>
          </cell>
          <cell r="B206" t="str">
            <v>4</v>
          </cell>
          <cell r="C206" t="str">
            <v>Ingresos recibidos por anticipado</v>
          </cell>
          <cell r="D206">
            <v>1378385</v>
          </cell>
          <cell r="E206">
            <v>1378385</v>
          </cell>
          <cell r="F206">
            <v>0</v>
          </cell>
          <cell r="G206">
            <v>0</v>
          </cell>
        </row>
        <row r="207">
          <cell r="A207" t="str">
            <v>28</v>
          </cell>
          <cell r="B207" t="str">
            <v>2</v>
          </cell>
          <cell r="C207" t="str">
            <v>Otros pasivos</v>
          </cell>
          <cell r="D207">
            <v>901297606</v>
          </cell>
          <cell r="E207">
            <v>99453594</v>
          </cell>
          <cell r="F207">
            <v>78783211</v>
          </cell>
          <cell r="G207">
            <v>880627223</v>
          </cell>
        </row>
        <row r="208">
          <cell r="A208" t="str">
            <v>2810</v>
          </cell>
          <cell r="B208" t="str">
            <v>3</v>
          </cell>
          <cell r="C208" t="str">
            <v>Retenciones a terceros sobre contratos</v>
          </cell>
          <cell r="D208">
            <v>901297606</v>
          </cell>
          <cell r="E208">
            <v>99453594</v>
          </cell>
          <cell r="F208">
            <v>78783211</v>
          </cell>
          <cell r="G208">
            <v>880627223</v>
          </cell>
        </row>
        <row r="209">
          <cell r="A209" t="str">
            <v>3</v>
          </cell>
          <cell r="B209" t="str">
            <v>1</v>
          </cell>
          <cell r="C209" t="str">
            <v>PATRIMONIO</v>
          </cell>
          <cell r="D209">
            <v>38949818024</v>
          </cell>
          <cell r="E209">
            <v>609229317</v>
          </cell>
          <cell r="F209">
            <v>3676785936</v>
          </cell>
          <cell r="G209">
            <v>42017374643</v>
          </cell>
        </row>
        <row r="210">
          <cell r="A210" t="str">
            <v>31</v>
          </cell>
          <cell r="B210" t="str">
            <v>2</v>
          </cell>
          <cell r="C210" t="str">
            <v>Fondos Propios</v>
          </cell>
          <cell r="D210">
            <v>38088720000</v>
          </cell>
          <cell r="E210">
            <v>0</v>
          </cell>
          <cell r="F210">
            <v>3676609872</v>
          </cell>
          <cell r="G210">
            <v>41765329872</v>
          </cell>
        </row>
        <row r="211">
          <cell r="A211" t="str">
            <v>3105</v>
          </cell>
          <cell r="B211" t="str">
            <v>3</v>
          </cell>
          <cell r="C211" t="str">
            <v>Capital suscrito y pagado</v>
          </cell>
          <cell r="D211">
            <v>38088720000</v>
          </cell>
          <cell r="E211">
            <v>0</v>
          </cell>
          <cell r="F211">
            <v>183830272</v>
          </cell>
          <cell r="G211">
            <v>38272550272</v>
          </cell>
        </row>
        <row r="212">
          <cell r="A212" t="str">
            <v>310505</v>
          </cell>
          <cell r="B212" t="str">
            <v>4</v>
          </cell>
          <cell r="C212" t="str">
            <v>Capital autorizado</v>
          </cell>
          <cell r="D212">
            <v>38088720000</v>
          </cell>
          <cell r="E212">
            <v>0</v>
          </cell>
          <cell r="F212">
            <v>183830272</v>
          </cell>
          <cell r="G212">
            <v>38272550272</v>
          </cell>
        </row>
        <row r="213">
          <cell r="A213" t="str">
            <v>3140</v>
          </cell>
          <cell r="B213" t="str">
            <v>3</v>
          </cell>
          <cell r="C213" t="str">
            <v>Prima en colocaci¢n de acciones</v>
          </cell>
          <cell r="D213">
            <v>0</v>
          </cell>
          <cell r="E213">
            <v>0</v>
          </cell>
          <cell r="F213">
            <v>3492779600</v>
          </cell>
          <cell r="G213">
            <v>3492779600</v>
          </cell>
        </row>
        <row r="214">
          <cell r="A214" t="str">
            <v>32</v>
          </cell>
          <cell r="B214" t="str">
            <v>2</v>
          </cell>
          <cell r="C214" t="str">
            <v>Superavit de capital</v>
          </cell>
          <cell r="D214">
            <v>663221665</v>
          </cell>
          <cell r="E214">
            <v>0</v>
          </cell>
          <cell r="F214">
            <v>0</v>
          </cell>
          <cell r="G214">
            <v>663221665</v>
          </cell>
        </row>
        <row r="215">
          <cell r="A215" t="str">
            <v>3210</v>
          </cell>
          <cell r="B215" t="str">
            <v>3</v>
          </cell>
          <cell r="C215" t="str">
            <v>Superavit de capital - Normalización</v>
          </cell>
          <cell r="D215">
            <v>663221665</v>
          </cell>
          <cell r="E215">
            <v>0</v>
          </cell>
          <cell r="F215">
            <v>0</v>
          </cell>
          <cell r="G215">
            <v>663221665</v>
          </cell>
        </row>
        <row r="216">
          <cell r="A216" t="str">
            <v>33</v>
          </cell>
          <cell r="B216" t="str">
            <v>2</v>
          </cell>
          <cell r="C216" t="str">
            <v>Reservas</v>
          </cell>
          <cell r="D216">
            <v>83207000</v>
          </cell>
          <cell r="E216">
            <v>0</v>
          </cell>
          <cell r="F216">
            <v>0</v>
          </cell>
          <cell r="G216">
            <v>83207000</v>
          </cell>
        </row>
        <row r="217">
          <cell r="A217" t="str">
            <v>3305</v>
          </cell>
          <cell r="B217" t="str">
            <v>3</v>
          </cell>
          <cell r="C217" t="str">
            <v>Reservas obligatorias</v>
          </cell>
          <cell r="D217">
            <v>83207000</v>
          </cell>
          <cell r="E217">
            <v>0</v>
          </cell>
          <cell r="F217">
            <v>0</v>
          </cell>
          <cell r="G217">
            <v>83207000</v>
          </cell>
        </row>
        <row r="218">
          <cell r="A218" t="str">
            <v>330505</v>
          </cell>
          <cell r="B218" t="str">
            <v>4</v>
          </cell>
          <cell r="C218" t="str">
            <v>Reserva legal</v>
          </cell>
          <cell r="D218">
            <v>83207000</v>
          </cell>
          <cell r="E218">
            <v>0</v>
          </cell>
          <cell r="F218">
            <v>0</v>
          </cell>
          <cell r="G218">
            <v>83207000</v>
          </cell>
        </row>
        <row r="219">
          <cell r="A219" t="str">
            <v>33050510</v>
          </cell>
          <cell r="B219" t="str">
            <v>5</v>
          </cell>
          <cell r="C219" t="str">
            <v>Reserva legal - No gravada</v>
          </cell>
          <cell r="D219">
            <v>83207000</v>
          </cell>
          <cell r="E219">
            <v>0</v>
          </cell>
          <cell r="F219">
            <v>0</v>
          </cell>
          <cell r="G219">
            <v>83207000</v>
          </cell>
        </row>
        <row r="220">
          <cell r="A220" t="str">
            <v>35</v>
          </cell>
          <cell r="B220" t="str">
            <v>2</v>
          </cell>
          <cell r="C220" t="str">
            <v>Ganancias (Perdidas ) Acumuladas</v>
          </cell>
          <cell r="D220">
            <v>114669359</v>
          </cell>
          <cell r="E220">
            <v>0</v>
          </cell>
          <cell r="F220">
            <v>176064</v>
          </cell>
          <cell r="G220">
            <v>114845423</v>
          </cell>
        </row>
        <row r="221">
          <cell r="A221" t="str">
            <v>3505</v>
          </cell>
          <cell r="B221" t="str">
            <v>3</v>
          </cell>
          <cell r="C221" t="str">
            <v>Ganancias  acumuladas</v>
          </cell>
          <cell r="D221">
            <v>437454744</v>
          </cell>
          <cell r="E221">
            <v>0</v>
          </cell>
          <cell r="F221">
            <v>176064</v>
          </cell>
          <cell r="G221">
            <v>437630808</v>
          </cell>
        </row>
        <row r="222">
          <cell r="A222" t="str">
            <v>3510</v>
          </cell>
          <cell r="B222" t="str">
            <v>3</v>
          </cell>
          <cell r="C222" t="str">
            <v>P‚rdidas acumuladas</v>
          </cell>
          <cell r="D222">
            <v>-383612662</v>
          </cell>
          <cell r="E222">
            <v>0</v>
          </cell>
          <cell r="F222">
            <v>0</v>
          </cell>
          <cell r="G222">
            <v>-383612662</v>
          </cell>
        </row>
        <row r="223">
          <cell r="A223" t="str">
            <v>3555</v>
          </cell>
          <cell r="B223" t="str">
            <v>3</v>
          </cell>
          <cell r="C223" t="str">
            <v>Ganancias (P‚rdidas) acumuladas por convergencia a NIIF</v>
          </cell>
          <cell r="D223">
            <v>60827277</v>
          </cell>
          <cell r="E223">
            <v>0</v>
          </cell>
          <cell r="F223">
            <v>0</v>
          </cell>
          <cell r="G223">
            <v>60827277</v>
          </cell>
        </row>
        <row r="224">
          <cell r="A224" t="str">
            <v>355505</v>
          </cell>
          <cell r="B224" t="str">
            <v>4</v>
          </cell>
          <cell r="C224" t="str">
            <v>Instrumento financieros</v>
          </cell>
          <cell r="D224">
            <v>-204800</v>
          </cell>
          <cell r="E224">
            <v>0</v>
          </cell>
          <cell r="F224">
            <v>0</v>
          </cell>
          <cell r="G224">
            <v>-204800</v>
          </cell>
        </row>
        <row r="225">
          <cell r="A225" t="str">
            <v>355565</v>
          </cell>
          <cell r="B225" t="str">
            <v>4</v>
          </cell>
          <cell r="C225" t="str">
            <v>Patrimonio</v>
          </cell>
          <cell r="D225">
            <v>9061077</v>
          </cell>
          <cell r="E225">
            <v>0</v>
          </cell>
          <cell r="F225">
            <v>0</v>
          </cell>
          <cell r="G225">
            <v>9061077</v>
          </cell>
        </row>
        <row r="226">
          <cell r="A226" t="str">
            <v>355570</v>
          </cell>
          <cell r="B226" t="str">
            <v>4</v>
          </cell>
          <cell r="C226" t="str">
            <v>Activos por impuestos diferidos</v>
          </cell>
          <cell r="D226">
            <v>51971000</v>
          </cell>
          <cell r="E226">
            <v>0</v>
          </cell>
          <cell r="F226">
            <v>0</v>
          </cell>
          <cell r="G226">
            <v>51971000</v>
          </cell>
        </row>
        <row r="227">
          <cell r="A227" t="str">
            <v>36</v>
          </cell>
          <cell r="B227" t="str">
            <v>2</v>
          </cell>
          <cell r="C227" t="str">
            <v>Ganancias (Perdidas ) del periodo</v>
          </cell>
          <cell r="D227">
            <v>0</v>
          </cell>
          <cell r="E227">
            <v>609229317</v>
          </cell>
          <cell r="F227">
            <v>0</v>
          </cell>
          <cell r="G227">
            <v>-609229317</v>
          </cell>
        </row>
        <row r="228">
          <cell r="A228" t="str">
            <v>3610</v>
          </cell>
          <cell r="B228" t="str">
            <v>3</v>
          </cell>
          <cell r="C228" t="str">
            <v>ÿP‚rdida del ejercicio</v>
          </cell>
          <cell r="D228">
            <v>0</v>
          </cell>
          <cell r="E228">
            <v>609229317</v>
          </cell>
          <cell r="F228">
            <v>0</v>
          </cell>
          <cell r="G228">
            <v>-609229317</v>
          </cell>
        </row>
        <row r="229">
          <cell r="A229" t="str">
            <v>4</v>
          </cell>
          <cell r="B229" t="str">
            <v>1</v>
          </cell>
          <cell r="C229" t="str">
            <v>INGRESOS</v>
          </cell>
          <cell r="D229">
            <v>532130447</v>
          </cell>
          <cell r="E229">
            <v>30408665</v>
          </cell>
          <cell r="F229">
            <v>216218413</v>
          </cell>
          <cell r="G229">
            <v>717940195</v>
          </cell>
        </row>
        <row r="230">
          <cell r="A230" t="str">
            <v>41</v>
          </cell>
          <cell r="B230" t="str">
            <v>2</v>
          </cell>
          <cell r="C230" t="str">
            <v>Ingresos de actividades ordinarias</v>
          </cell>
          <cell r="D230">
            <v>353105451</v>
          </cell>
          <cell r="E230">
            <v>0</v>
          </cell>
          <cell r="F230">
            <v>64767454</v>
          </cell>
          <cell r="G230">
            <v>417872905</v>
          </cell>
        </row>
        <row r="231">
          <cell r="A231" t="str">
            <v>4155</v>
          </cell>
          <cell r="B231" t="str">
            <v>3</v>
          </cell>
          <cell r="C231" t="str">
            <v>Actividad Financiera</v>
          </cell>
          <cell r="D231">
            <v>55146477</v>
          </cell>
          <cell r="E231">
            <v>0</v>
          </cell>
          <cell r="F231">
            <v>303958</v>
          </cell>
          <cell r="G231">
            <v>55450435</v>
          </cell>
        </row>
        <row r="232">
          <cell r="A232" t="str">
            <v>415595</v>
          </cell>
          <cell r="B232" t="str">
            <v>6</v>
          </cell>
          <cell r="C232" t="str">
            <v>Actividades conexas</v>
          </cell>
          <cell r="D232">
            <v>55146477</v>
          </cell>
          <cell r="E232">
            <v>0</v>
          </cell>
          <cell r="F232">
            <v>303958</v>
          </cell>
          <cell r="G232">
            <v>55450435</v>
          </cell>
        </row>
        <row r="233">
          <cell r="A233" t="str">
            <v>41559505</v>
          </cell>
          <cell r="B233" t="str">
            <v>8</v>
          </cell>
          <cell r="C233" t="str">
            <v>Ingresos patrimonio Autonomo</v>
          </cell>
          <cell r="D233">
            <v>55146477</v>
          </cell>
          <cell r="E233">
            <v>0</v>
          </cell>
          <cell r="F233">
            <v>303958</v>
          </cell>
          <cell r="G233">
            <v>55450435</v>
          </cell>
        </row>
        <row r="234">
          <cell r="A234" t="str">
            <v>4170</v>
          </cell>
          <cell r="B234" t="str">
            <v>3</v>
          </cell>
          <cell r="C234" t="str">
            <v>Arrendamientos</v>
          </cell>
          <cell r="D234">
            <v>297958974</v>
          </cell>
          <cell r="E234">
            <v>0</v>
          </cell>
          <cell r="F234">
            <v>64463496</v>
          </cell>
          <cell r="G234">
            <v>362422470</v>
          </cell>
        </row>
        <row r="235">
          <cell r="A235" t="str">
            <v>417005</v>
          </cell>
          <cell r="B235" t="str">
            <v>4</v>
          </cell>
          <cell r="C235" t="str">
            <v>Arrendamientos de bienes ra¡ces</v>
          </cell>
          <cell r="D235">
            <v>297958974</v>
          </cell>
          <cell r="E235">
            <v>0</v>
          </cell>
          <cell r="F235">
            <v>64463496</v>
          </cell>
          <cell r="G235">
            <v>362422470</v>
          </cell>
        </row>
        <row r="236">
          <cell r="A236" t="str">
            <v>43</v>
          </cell>
          <cell r="B236" t="str">
            <v>2</v>
          </cell>
          <cell r="C236" t="str">
            <v>Otros ingresos de actividades ordinarias</v>
          </cell>
          <cell r="D236">
            <v>41622863</v>
          </cell>
          <cell r="E236">
            <v>0</v>
          </cell>
          <cell r="F236">
            <v>537600</v>
          </cell>
          <cell r="G236">
            <v>42160463</v>
          </cell>
        </row>
        <row r="237">
          <cell r="A237" t="str">
            <v>4305</v>
          </cell>
          <cell r="B237" t="str">
            <v>3</v>
          </cell>
          <cell r="C237" t="str">
            <v>Financieros</v>
          </cell>
          <cell r="D237">
            <v>13463319</v>
          </cell>
          <cell r="E237">
            <v>0</v>
          </cell>
          <cell r="F237">
            <v>0</v>
          </cell>
          <cell r="G237">
            <v>13463319</v>
          </cell>
        </row>
        <row r="238">
          <cell r="A238" t="str">
            <v>430505</v>
          </cell>
          <cell r="B238" t="str">
            <v>4</v>
          </cell>
          <cell r="C238" t="str">
            <v>Intereses</v>
          </cell>
          <cell r="D238">
            <v>9533297</v>
          </cell>
          <cell r="E238">
            <v>0</v>
          </cell>
          <cell r="F238">
            <v>0</v>
          </cell>
          <cell r="G238">
            <v>9533297</v>
          </cell>
        </row>
        <row r="239">
          <cell r="A239" t="str">
            <v>430530</v>
          </cell>
          <cell r="B239" t="str">
            <v>4</v>
          </cell>
          <cell r="C239" t="str">
            <v>Descuentos comerciales condicionados</v>
          </cell>
          <cell r="D239">
            <v>3930022</v>
          </cell>
          <cell r="E239">
            <v>0</v>
          </cell>
          <cell r="F239">
            <v>0</v>
          </cell>
          <cell r="G239">
            <v>3930022</v>
          </cell>
        </row>
        <row r="240">
          <cell r="A240" t="str">
            <v>4350</v>
          </cell>
          <cell r="B240" t="str">
            <v>3</v>
          </cell>
          <cell r="C240" t="str">
            <v>Ingresos por medici¢n  al valor razonable</v>
          </cell>
          <cell r="D240">
            <v>5811200</v>
          </cell>
          <cell r="E240">
            <v>0</v>
          </cell>
          <cell r="F240">
            <v>537600</v>
          </cell>
          <cell r="G240">
            <v>6348800</v>
          </cell>
        </row>
        <row r="241">
          <cell r="A241" t="str">
            <v>435012</v>
          </cell>
          <cell r="B241" t="str">
            <v>4</v>
          </cell>
          <cell r="C241" t="str">
            <v>Utilidad en la medici¢n del valor razonable de inversiones</v>
          </cell>
          <cell r="D241">
            <v>5811200</v>
          </cell>
          <cell r="E241">
            <v>0</v>
          </cell>
          <cell r="F241">
            <v>537600</v>
          </cell>
          <cell r="G241">
            <v>6348800</v>
          </cell>
        </row>
        <row r="242">
          <cell r="A242" t="str">
            <v>4395</v>
          </cell>
          <cell r="B242" t="str">
            <v>3</v>
          </cell>
          <cell r="C242" t="str">
            <v>Otros ingresos</v>
          </cell>
          <cell r="D242">
            <v>22348344</v>
          </cell>
          <cell r="E242">
            <v>0</v>
          </cell>
          <cell r="F242">
            <v>0</v>
          </cell>
          <cell r="G242">
            <v>22348344</v>
          </cell>
        </row>
        <row r="243">
          <cell r="A243" t="str">
            <v>439595</v>
          </cell>
          <cell r="B243" t="str">
            <v>4</v>
          </cell>
          <cell r="C243" t="str">
            <v>Otros ingresos</v>
          </cell>
          <cell r="D243">
            <v>22348344</v>
          </cell>
          <cell r="E243">
            <v>0</v>
          </cell>
          <cell r="F243">
            <v>0</v>
          </cell>
          <cell r="G243">
            <v>22348344</v>
          </cell>
        </row>
        <row r="244">
          <cell r="A244" t="str">
            <v>46</v>
          </cell>
          <cell r="B244" t="str">
            <v>2</v>
          </cell>
          <cell r="C244" t="str">
            <v>Otros ingresos</v>
          </cell>
          <cell r="D244">
            <v>77863</v>
          </cell>
          <cell r="E244">
            <v>0</v>
          </cell>
          <cell r="F244">
            <v>445</v>
          </cell>
          <cell r="G244">
            <v>78308</v>
          </cell>
        </row>
        <row r="245">
          <cell r="A245" t="str">
            <v>4670</v>
          </cell>
          <cell r="B245" t="str">
            <v>3</v>
          </cell>
          <cell r="C245" t="str">
            <v>Ingresos de ejercicios anteriores</v>
          </cell>
          <cell r="D245">
            <v>71260</v>
          </cell>
          <cell r="E245">
            <v>0</v>
          </cell>
          <cell r="F245">
            <v>0</v>
          </cell>
          <cell r="G245">
            <v>71260</v>
          </cell>
        </row>
        <row r="246">
          <cell r="A246" t="str">
            <v>4695</v>
          </cell>
          <cell r="B246" t="str">
            <v>3</v>
          </cell>
          <cell r="C246" t="str">
            <v>Diversos</v>
          </cell>
          <cell r="D246">
            <v>6603</v>
          </cell>
          <cell r="E246">
            <v>0</v>
          </cell>
          <cell r="F246">
            <v>445</v>
          </cell>
          <cell r="G246">
            <v>7048</v>
          </cell>
        </row>
        <row r="247">
          <cell r="A247" t="str">
            <v>469595</v>
          </cell>
          <cell r="B247" t="str">
            <v>4</v>
          </cell>
          <cell r="C247" t="str">
            <v>Diversos - Ajustes</v>
          </cell>
          <cell r="D247">
            <v>6603</v>
          </cell>
          <cell r="E247">
            <v>0</v>
          </cell>
          <cell r="F247">
            <v>445</v>
          </cell>
          <cell r="G247">
            <v>7048</v>
          </cell>
        </row>
        <row r="248">
          <cell r="A248" t="str">
            <v>47</v>
          </cell>
          <cell r="B248" t="str">
            <v>2</v>
          </cell>
          <cell r="C248" t="str">
            <v>Ingresos  por impuestos a las ganancias</v>
          </cell>
          <cell r="D248">
            <v>137324270</v>
          </cell>
          <cell r="E248">
            <v>30408665</v>
          </cell>
          <cell r="F248">
            <v>150912914</v>
          </cell>
          <cell r="G248">
            <v>257828519</v>
          </cell>
        </row>
        <row r="249">
          <cell r="A249" t="str">
            <v>4705</v>
          </cell>
          <cell r="B249" t="str">
            <v>3</v>
          </cell>
          <cell r="C249" t="str">
            <v>Impuesto de renta y complementarios</v>
          </cell>
          <cell r="D249">
            <v>137324270</v>
          </cell>
          <cell r="E249">
            <v>0</v>
          </cell>
          <cell r="F249">
            <v>15226143</v>
          </cell>
          <cell r="G249">
            <v>152550413</v>
          </cell>
        </row>
        <row r="250">
          <cell r="A250" t="str">
            <v>4707</v>
          </cell>
          <cell r="B250" t="str">
            <v>3</v>
          </cell>
          <cell r="C250" t="str">
            <v>Impuesto de renta y complementarios diferido - Ajustes</v>
          </cell>
          <cell r="D250">
            <v>0</v>
          </cell>
          <cell r="E250">
            <v>30408665</v>
          </cell>
          <cell r="F250">
            <v>135686771</v>
          </cell>
          <cell r="G250">
            <v>105278106</v>
          </cell>
        </row>
        <row r="251">
          <cell r="A251" t="str">
            <v>5</v>
          </cell>
          <cell r="B251" t="str">
            <v>1</v>
          </cell>
          <cell r="C251" t="str">
            <v>GASTOS</v>
          </cell>
          <cell r="D251">
            <v>1854197580</v>
          </cell>
          <cell r="E251">
            <v>82736071</v>
          </cell>
          <cell r="F251">
            <v>1218993456</v>
          </cell>
          <cell r="G251">
            <v>717940195</v>
          </cell>
        </row>
        <row r="252">
          <cell r="A252" t="str">
            <v>51</v>
          </cell>
          <cell r="B252" t="str">
            <v>2</v>
          </cell>
          <cell r="C252" t="str">
            <v>Gastos de Administracion</v>
          </cell>
          <cell r="D252">
            <v>1051399986</v>
          </cell>
          <cell r="E252">
            <v>73959312</v>
          </cell>
          <cell r="F252">
            <v>3122639</v>
          </cell>
          <cell r="G252">
            <v>1122236659</v>
          </cell>
        </row>
        <row r="253">
          <cell r="A253" t="str">
            <v>5105</v>
          </cell>
          <cell r="B253" t="str">
            <v>3</v>
          </cell>
          <cell r="C253" t="str">
            <v>Gastos de personal</v>
          </cell>
          <cell r="D253">
            <v>231223294</v>
          </cell>
          <cell r="E253">
            <v>25434299</v>
          </cell>
          <cell r="F253">
            <v>3122639</v>
          </cell>
          <cell r="G253">
            <v>253534954</v>
          </cell>
        </row>
        <row r="254">
          <cell r="A254" t="str">
            <v>510506</v>
          </cell>
          <cell r="B254" t="str">
            <v>4</v>
          </cell>
          <cell r="C254" t="str">
            <v>Sueldos</v>
          </cell>
          <cell r="D254">
            <v>142783645</v>
          </cell>
          <cell r="E254">
            <v>13522217</v>
          </cell>
          <cell r="F254">
            <v>0</v>
          </cell>
          <cell r="G254">
            <v>156305862</v>
          </cell>
        </row>
        <row r="255">
          <cell r="A255" t="str">
            <v>510524</v>
          </cell>
          <cell r="B255" t="str">
            <v>4</v>
          </cell>
          <cell r="C255" t="str">
            <v>Incapacidades</v>
          </cell>
          <cell r="D255">
            <v>60236</v>
          </cell>
          <cell r="E255">
            <v>0</v>
          </cell>
          <cell r="F255">
            <v>0</v>
          </cell>
          <cell r="G255">
            <v>60236</v>
          </cell>
        </row>
        <row r="256">
          <cell r="A256" t="str">
            <v>510527</v>
          </cell>
          <cell r="B256" t="str">
            <v>4</v>
          </cell>
          <cell r="C256" t="str">
            <v>Auxilio de transporte</v>
          </cell>
          <cell r="D256">
            <v>3951921</v>
          </cell>
          <cell r="E256">
            <v>581980</v>
          </cell>
          <cell r="F256">
            <v>0</v>
          </cell>
          <cell r="G256">
            <v>4533901</v>
          </cell>
        </row>
        <row r="257">
          <cell r="A257" t="str">
            <v>510530</v>
          </cell>
          <cell r="B257" t="str">
            <v>4</v>
          </cell>
          <cell r="C257" t="str">
            <v>Cesant¡as</v>
          </cell>
          <cell r="D257">
            <v>12381743</v>
          </cell>
          <cell r="E257">
            <v>1350770</v>
          </cell>
          <cell r="F257">
            <v>0</v>
          </cell>
          <cell r="G257">
            <v>13732513</v>
          </cell>
        </row>
        <row r="258">
          <cell r="A258" t="str">
            <v>510533</v>
          </cell>
          <cell r="B258" t="str">
            <v>4</v>
          </cell>
          <cell r="C258" t="str">
            <v>Intereses sobre cesant¡as</v>
          </cell>
          <cell r="D258">
            <v>1524496</v>
          </cell>
          <cell r="E258">
            <v>160805</v>
          </cell>
          <cell r="F258">
            <v>132222</v>
          </cell>
          <cell r="G258">
            <v>1553079</v>
          </cell>
        </row>
        <row r="259">
          <cell r="A259" t="str">
            <v>510536</v>
          </cell>
          <cell r="B259" t="str">
            <v>4</v>
          </cell>
          <cell r="C259" t="str">
            <v>Prima de servicios</v>
          </cell>
          <cell r="D259">
            <v>12381743</v>
          </cell>
          <cell r="E259">
            <v>1350770</v>
          </cell>
          <cell r="F259">
            <v>0</v>
          </cell>
          <cell r="G259">
            <v>13732513</v>
          </cell>
        </row>
        <row r="260">
          <cell r="A260" t="str">
            <v>510539</v>
          </cell>
          <cell r="B260" t="str">
            <v>4</v>
          </cell>
          <cell r="C260" t="str">
            <v>Vacaciones</v>
          </cell>
          <cell r="D260">
            <v>8435348</v>
          </cell>
          <cell r="E260">
            <v>903575</v>
          </cell>
          <cell r="F260">
            <v>2990417</v>
          </cell>
          <cell r="G260">
            <v>6348506</v>
          </cell>
        </row>
        <row r="261">
          <cell r="A261" t="str">
            <v>510545</v>
          </cell>
          <cell r="B261" t="str">
            <v>4</v>
          </cell>
          <cell r="C261" t="str">
            <v>Auxilios</v>
          </cell>
          <cell r="D261">
            <v>932400</v>
          </cell>
          <cell r="E261">
            <v>0</v>
          </cell>
          <cell r="F261">
            <v>0</v>
          </cell>
          <cell r="G261">
            <v>932400</v>
          </cell>
        </row>
        <row r="262">
          <cell r="A262" t="str">
            <v>51054515</v>
          </cell>
          <cell r="B262" t="str">
            <v>5</v>
          </cell>
          <cell r="C262" t="str">
            <v>Auxilios M‚dicos</v>
          </cell>
          <cell r="D262">
            <v>932400</v>
          </cell>
          <cell r="E262">
            <v>0</v>
          </cell>
          <cell r="F262">
            <v>0</v>
          </cell>
          <cell r="G262">
            <v>932400</v>
          </cell>
        </row>
        <row r="263">
          <cell r="A263" t="str">
            <v>510548</v>
          </cell>
          <cell r="B263" t="str">
            <v>4</v>
          </cell>
          <cell r="C263" t="str">
            <v>Bonificaciones</v>
          </cell>
          <cell r="D263">
            <v>20000000</v>
          </cell>
          <cell r="E263">
            <v>0</v>
          </cell>
          <cell r="F263">
            <v>0</v>
          </cell>
          <cell r="G263">
            <v>20000000</v>
          </cell>
        </row>
        <row r="264">
          <cell r="A264" t="str">
            <v>510551</v>
          </cell>
          <cell r="B264" t="str">
            <v>4</v>
          </cell>
          <cell r="C264" t="str">
            <v>Dotaci¢n y suministro a trabajadores</v>
          </cell>
          <cell r="D264">
            <v>237300</v>
          </cell>
          <cell r="E264">
            <v>946889</v>
          </cell>
          <cell r="F264">
            <v>0</v>
          </cell>
          <cell r="G264">
            <v>1184189</v>
          </cell>
        </row>
        <row r="265">
          <cell r="A265" t="str">
            <v>510563</v>
          </cell>
          <cell r="B265" t="str">
            <v>4</v>
          </cell>
          <cell r="C265" t="str">
            <v>Capacitaci¢n al personal</v>
          </cell>
          <cell r="D265">
            <v>0</v>
          </cell>
          <cell r="E265">
            <v>3600000</v>
          </cell>
          <cell r="F265">
            <v>0</v>
          </cell>
          <cell r="G265">
            <v>3600000</v>
          </cell>
        </row>
        <row r="266">
          <cell r="A266" t="str">
            <v>510566</v>
          </cell>
          <cell r="B266" t="str">
            <v>4</v>
          </cell>
          <cell r="C266" t="str">
            <v>Gastos deportivos y de recreaci¢n</v>
          </cell>
          <cell r="D266">
            <v>4185500</v>
          </cell>
          <cell r="E266">
            <v>462250</v>
          </cell>
          <cell r="F266">
            <v>0</v>
          </cell>
          <cell r="G266">
            <v>4647750</v>
          </cell>
        </row>
        <row r="267">
          <cell r="A267" t="str">
            <v>510568</v>
          </cell>
          <cell r="B267" t="str">
            <v>4</v>
          </cell>
          <cell r="C267" t="str">
            <v>Aportes a administradoras de riesgos profesionales, ARP</v>
          </cell>
          <cell r="D267">
            <v>747500</v>
          </cell>
          <cell r="E267">
            <v>73400</v>
          </cell>
          <cell r="F267">
            <v>0</v>
          </cell>
          <cell r="G267">
            <v>820900</v>
          </cell>
        </row>
        <row r="268">
          <cell r="A268" t="str">
            <v>510569</v>
          </cell>
          <cell r="B268" t="str">
            <v>4</v>
          </cell>
          <cell r="C268" t="str">
            <v>Aportes a entidades promotoras de salud, EPS</v>
          </cell>
          <cell r="D268">
            <v>310865</v>
          </cell>
          <cell r="E268">
            <v>0</v>
          </cell>
          <cell r="F268">
            <v>0</v>
          </cell>
          <cell r="G268">
            <v>310865</v>
          </cell>
        </row>
        <row r="269">
          <cell r="A269" t="str">
            <v>510570</v>
          </cell>
          <cell r="B269" t="str">
            <v>4</v>
          </cell>
          <cell r="C269" t="str">
            <v>Aportes a fondos de pensiones y/o cesant¡as</v>
          </cell>
          <cell r="D269">
            <v>17370877</v>
          </cell>
          <cell r="E269">
            <v>1861243</v>
          </cell>
          <cell r="F269">
            <v>0</v>
          </cell>
          <cell r="G269">
            <v>19232120</v>
          </cell>
        </row>
        <row r="270">
          <cell r="A270" t="str">
            <v>510572</v>
          </cell>
          <cell r="B270" t="str">
            <v>4</v>
          </cell>
          <cell r="C270" t="str">
            <v>Aportes cajas de compensaci¢n familiar</v>
          </cell>
          <cell r="D270">
            <v>5737520</v>
          </cell>
          <cell r="E270">
            <v>620400</v>
          </cell>
          <cell r="F270">
            <v>0</v>
          </cell>
          <cell r="G270">
            <v>6357920</v>
          </cell>
        </row>
        <row r="271">
          <cell r="A271" t="str">
            <v>510575</v>
          </cell>
          <cell r="B271" t="str">
            <v>4</v>
          </cell>
          <cell r="C271" t="str">
            <v>Aportes ICBF</v>
          </cell>
          <cell r="D271">
            <v>109300</v>
          </cell>
          <cell r="E271">
            <v>0</v>
          </cell>
          <cell r="F271">
            <v>0</v>
          </cell>
          <cell r="G271">
            <v>109300</v>
          </cell>
        </row>
        <row r="272">
          <cell r="A272" t="str">
            <v>510578</v>
          </cell>
          <cell r="B272" t="str">
            <v>4</v>
          </cell>
          <cell r="C272" t="str">
            <v>SENA</v>
          </cell>
          <cell r="D272">
            <v>72900</v>
          </cell>
          <cell r="E272">
            <v>0</v>
          </cell>
          <cell r="F272">
            <v>0</v>
          </cell>
          <cell r="G272">
            <v>72900</v>
          </cell>
        </row>
        <row r="273">
          <cell r="A273" t="str">
            <v>5110</v>
          </cell>
          <cell r="B273" t="str">
            <v>3</v>
          </cell>
          <cell r="C273" t="str">
            <v>Honorarios</v>
          </cell>
          <cell r="D273">
            <v>129254127</v>
          </cell>
          <cell r="E273">
            <v>14644609</v>
          </cell>
          <cell r="F273">
            <v>0</v>
          </cell>
          <cell r="G273">
            <v>143898736</v>
          </cell>
        </row>
        <row r="274">
          <cell r="A274" t="str">
            <v>511010</v>
          </cell>
          <cell r="B274" t="str">
            <v>4</v>
          </cell>
          <cell r="C274" t="str">
            <v>Revisor¡a fiscal</v>
          </cell>
          <cell r="D274">
            <v>12593900</v>
          </cell>
          <cell r="E274">
            <v>1144900</v>
          </cell>
          <cell r="F274">
            <v>0</v>
          </cell>
          <cell r="G274">
            <v>13738800</v>
          </cell>
        </row>
        <row r="275">
          <cell r="A275" t="str">
            <v>511020</v>
          </cell>
          <cell r="B275" t="str">
            <v>4</v>
          </cell>
          <cell r="C275" t="str">
            <v>Aval£os</v>
          </cell>
          <cell r="D275">
            <v>800000</v>
          </cell>
          <cell r="E275">
            <v>0</v>
          </cell>
          <cell r="F275">
            <v>0</v>
          </cell>
          <cell r="G275">
            <v>800000</v>
          </cell>
        </row>
        <row r="276">
          <cell r="A276" t="str">
            <v>511025</v>
          </cell>
          <cell r="B276" t="str">
            <v>4</v>
          </cell>
          <cell r="C276" t="str">
            <v>Asesor¡a jur¡dica</v>
          </cell>
          <cell r="D276">
            <v>85960227</v>
          </cell>
          <cell r="E276">
            <v>10199709</v>
          </cell>
          <cell r="F276">
            <v>0</v>
          </cell>
          <cell r="G276">
            <v>96159936</v>
          </cell>
        </row>
        <row r="277">
          <cell r="A277" t="str">
            <v>511095</v>
          </cell>
          <cell r="B277" t="str">
            <v>4</v>
          </cell>
          <cell r="C277" t="str">
            <v>Otros</v>
          </cell>
          <cell r="D277">
            <v>29900000</v>
          </cell>
          <cell r="E277">
            <v>3300000</v>
          </cell>
          <cell r="F277">
            <v>0</v>
          </cell>
          <cell r="G277">
            <v>33200000</v>
          </cell>
        </row>
        <row r="278">
          <cell r="A278" t="str">
            <v>51109510</v>
          </cell>
          <cell r="B278" t="str">
            <v>5</v>
          </cell>
          <cell r="C278" t="str">
            <v>Asesor¡a Contable</v>
          </cell>
          <cell r="D278">
            <v>29900000</v>
          </cell>
          <cell r="E278">
            <v>3300000</v>
          </cell>
          <cell r="F278">
            <v>0</v>
          </cell>
          <cell r="G278">
            <v>33200000</v>
          </cell>
        </row>
        <row r="279">
          <cell r="A279" t="str">
            <v>5115</v>
          </cell>
          <cell r="B279" t="str">
            <v>3</v>
          </cell>
          <cell r="C279" t="str">
            <v>Impuestos</v>
          </cell>
          <cell r="D279">
            <v>304692995</v>
          </cell>
          <cell r="E279">
            <v>385916</v>
          </cell>
          <cell r="F279">
            <v>0</v>
          </cell>
          <cell r="G279">
            <v>305078911</v>
          </cell>
        </row>
        <row r="280">
          <cell r="A280" t="str">
            <v>511505</v>
          </cell>
          <cell r="B280" t="str">
            <v>4</v>
          </cell>
          <cell r="C280" t="str">
            <v>Industria y comercio</v>
          </cell>
          <cell r="D280">
            <v>955670</v>
          </cell>
          <cell r="E280">
            <v>3359</v>
          </cell>
          <cell r="F280">
            <v>0</v>
          </cell>
          <cell r="G280">
            <v>959029</v>
          </cell>
        </row>
        <row r="281">
          <cell r="A281" t="str">
            <v>511510</v>
          </cell>
          <cell r="B281" t="str">
            <v>4</v>
          </cell>
          <cell r="C281" t="str">
            <v>De timbres</v>
          </cell>
          <cell r="D281">
            <v>1500</v>
          </cell>
          <cell r="E281">
            <v>0</v>
          </cell>
          <cell r="F281">
            <v>0</v>
          </cell>
          <cell r="G281">
            <v>1500</v>
          </cell>
        </row>
        <row r="282">
          <cell r="A282" t="str">
            <v>511515</v>
          </cell>
          <cell r="B282" t="str">
            <v>4</v>
          </cell>
          <cell r="C282" t="str">
            <v>A la propiedad ra¡z</v>
          </cell>
          <cell r="D282">
            <v>29988872</v>
          </cell>
          <cell r="E282">
            <v>0</v>
          </cell>
          <cell r="F282">
            <v>0</v>
          </cell>
          <cell r="G282">
            <v>29988872</v>
          </cell>
        </row>
        <row r="283">
          <cell r="A283" t="str">
            <v>511595</v>
          </cell>
          <cell r="B283" t="str">
            <v>4</v>
          </cell>
          <cell r="C283" t="str">
            <v>Otros</v>
          </cell>
          <cell r="D283">
            <v>273746953</v>
          </cell>
          <cell r="E283">
            <v>382557</v>
          </cell>
          <cell r="F283">
            <v>0</v>
          </cell>
          <cell r="G283">
            <v>274129510</v>
          </cell>
        </row>
        <row r="284">
          <cell r="A284" t="str">
            <v>51159505</v>
          </cell>
          <cell r="B284" t="str">
            <v>5</v>
          </cell>
          <cell r="C284" t="str">
            <v>Gravamen a Movimientos Financieros</v>
          </cell>
          <cell r="D284">
            <v>27371441</v>
          </cell>
          <cell r="E284">
            <v>380986</v>
          </cell>
          <cell r="F284">
            <v>0</v>
          </cell>
          <cell r="G284">
            <v>27752427</v>
          </cell>
        </row>
        <row r="285">
          <cell r="A285" t="str">
            <v>51159510</v>
          </cell>
          <cell r="B285" t="str">
            <v>5</v>
          </cell>
          <cell r="C285" t="str">
            <v>Impuesto al consumo</v>
          </cell>
          <cell r="D285">
            <v>17512</v>
          </cell>
          <cell r="E285">
            <v>1571</v>
          </cell>
          <cell r="F285">
            <v>0</v>
          </cell>
          <cell r="G285">
            <v>19083</v>
          </cell>
        </row>
        <row r="286">
          <cell r="A286" t="str">
            <v>51159520</v>
          </cell>
          <cell r="B286" t="str">
            <v>5</v>
          </cell>
          <cell r="C286" t="str">
            <v>Impuesto a la Riqueza</v>
          </cell>
          <cell r="D286">
            <v>224960000</v>
          </cell>
          <cell r="E286">
            <v>0</v>
          </cell>
          <cell r="F286">
            <v>0</v>
          </cell>
          <cell r="G286">
            <v>224960000</v>
          </cell>
        </row>
        <row r="287">
          <cell r="A287" t="str">
            <v>51159530</v>
          </cell>
          <cell r="B287" t="str">
            <v>5</v>
          </cell>
          <cell r="C287" t="str">
            <v>Impuesto de Sobretasa de Cree</v>
          </cell>
          <cell r="D287">
            <v>21398000</v>
          </cell>
          <cell r="E287">
            <v>0</v>
          </cell>
          <cell r="F287">
            <v>0</v>
          </cell>
          <cell r="G287">
            <v>21398000</v>
          </cell>
        </row>
        <row r="288">
          <cell r="A288" t="str">
            <v>5125</v>
          </cell>
          <cell r="B288" t="str">
            <v>3</v>
          </cell>
          <cell r="C288" t="str">
            <v>Contribuciones y afiliaciones</v>
          </cell>
          <cell r="D288">
            <v>7377000</v>
          </cell>
          <cell r="E288">
            <v>0</v>
          </cell>
          <cell r="F288">
            <v>0</v>
          </cell>
          <cell r="G288">
            <v>7377000</v>
          </cell>
        </row>
        <row r="289">
          <cell r="A289" t="str">
            <v>512505</v>
          </cell>
          <cell r="B289" t="str">
            <v>4</v>
          </cell>
          <cell r="C289" t="str">
            <v>Contribuciones</v>
          </cell>
          <cell r="D289">
            <v>7377000</v>
          </cell>
          <cell r="E289">
            <v>0</v>
          </cell>
          <cell r="F289">
            <v>0</v>
          </cell>
          <cell r="G289">
            <v>7377000</v>
          </cell>
        </row>
        <row r="290">
          <cell r="A290" t="str">
            <v>5135</v>
          </cell>
          <cell r="B290" t="str">
            <v>3</v>
          </cell>
          <cell r="C290" t="str">
            <v>Servicios</v>
          </cell>
          <cell r="D290">
            <v>218430337</v>
          </cell>
          <cell r="E290">
            <v>20136141</v>
          </cell>
          <cell r="F290">
            <v>0</v>
          </cell>
          <cell r="G290">
            <v>238566478</v>
          </cell>
        </row>
        <row r="291">
          <cell r="A291" t="str">
            <v>513505</v>
          </cell>
          <cell r="B291" t="str">
            <v>4</v>
          </cell>
          <cell r="C291" t="str">
            <v>Aseo y vigilancia</v>
          </cell>
          <cell r="D291">
            <v>176287759</v>
          </cell>
          <cell r="E291">
            <v>19085875</v>
          </cell>
          <cell r="F291">
            <v>0</v>
          </cell>
          <cell r="G291">
            <v>195373634</v>
          </cell>
        </row>
        <row r="292">
          <cell r="A292" t="str">
            <v>513525</v>
          </cell>
          <cell r="B292" t="str">
            <v>4</v>
          </cell>
          <cell r="C292" t="str">
            <v>Acueducto y alcantarillado</v>
          </cell>
          <cell r="D292">
            <v>9919393</v>
          </cell>
          <cell r="E292">
            <v>430758</v>
          </cell>
          <cell r="F292">
            <v>0</v>
          </cell>
          <cell r="G292">
            <v>10350151</v>
          </cell>
        </row>
        <row r="293">
          <cell r="A293" t="str">
            <v>513530</v>
          </cell>
          <cell r="B293" t="str">
            <v>4</v>
          </cell>
          <cell r="C293" t="str">
            <v>Energ¡a el‚ctrica</v>
          </cell>
          <cell r="D293">
            <v>13978344</v>
          </cell>
          <cell r="E293">
            <v>0</v>
          </cell>
          <cell r="F293">
            <v>0</v>
          </cell>
          <cell r="G293">
            <v>13978344</v>
          </cell>
        </row>
        <row r="294">
          <cell r="A294" t="str">
            <v>513560</v>
          </cell>
          <cell r="B294" t="str">
            <v>4</v>
          </cell>
          <cell r="C294" t="str">
            <v>Publicidad, propaganda promoci¢n</v>
          </cell>
          <cell r="D294">
            <v>10936846</v>
          </cell>
          <cell r="E294">
            <v>0</v>
          </cell>
          <cell r="F294">
            <v>0</v>
          </cell>
          <cell r="G294">
            <v>10936846</v>
          </cell>
        </row>
        <row r="295">
          <cell r="A295" t="str">
            <v>513595</v>
          </cell>
          <cell r="B295" t="str">
            <v>4</v>
          </cell>
          <cell r="C295" t="str">
            <v>Otros</v>
          </cell>
          <cell r="D295">
            <v>7307995</v>
          </cell>
          <cell r="E295">
            <v>619508</v>
          </cell>
          <cell r="F295">
            <v>0</v>
          </cell>
          <cell r="G295">
            <v>7927503</v>
          </cell>
        </row>
        <row r="296">
          <cell r="A296" t="str">
            <v>51359535</v>
          </cell>
          <cell r="B296" t="str">
            <v>5</v>
          </cell>
          <cell r="C296" t="str">
            <v>Servicios contables</v>
          </cell>
          <cell r="D296">
            <v>7000000</v>
          </cell>
          <cell r="E296">
            <v>619508</v>
          </cell>
          <cell r="F296">
            <v>0</v>
          </cell>
          <cell r="G296">
            <v>7619508</v>
          </cell>
        </row>
        <row r="297">
          <cell r="A297" t="str">
            <v>51359595</v>
          </cell>
          <cell r="B297" t="str">
            <v>5</v>
          </cell>
          <cell r="C297" t="str">
            <v>Servicios Internet</v>
          </cell>
          <cell r="D297">
            <v>307995</v>
          </cell>
          <cell r="E297">
            <v>0</v>
          </cell>
          <cell r="F297">
            <v>0</v>
          </cell>
          <cell r="G297">
            <v>307995</v>
          </cell>
        </row>
        <row r="298">
          <cell r="A298" t="str">
            <v>5140</v>
          </cell>
          <cell r="B298" t="str">
            <v>3</v>
          </cell>
          <cell r="C298" t="str">
            <v>Gastos legales</v>
          </cell>
          <cell r="D298">
            <v>39079621</v>
          </cell>
          <cell r="E298">
            <v>9211644</v>
          </cell>
          <cell r="F298">
            <v>0</v>
          </cell>
          <cell r="G298">
            <v>48291265</v>
          </cell>
        </row>
        <row r="299">
          <cell r="A299" t="str">
            <v>514005</v>
          </cell>
          <cell r="B299" t="str">
            <v>4</v>
          </cell>
          <cell r="C299" t="str">
            <v>Notariales</v>
          </cell>
          <cell r="D299">
            <v>8993595</v>
          </cell>
          <cell r="E299">
            <v>9211644</v>
          </cell>
          <cell r="F299">
            <v>0</v>
          </cell>
          <cell r="G299">
            <v>18205239</v>
          </cell>
        </row>
        <row r="300">
          <cell r="A300" t="str">
            <v>514010</v>
          </cell>
          <cell r="B300" t="str">
            <v>4</v>
          </cell>
          <cell r="C300" t="str">
            <v>Registro mercantil</v>
          </cell>
          <cell r="D300">
            <v>1900397</v>
          </cell>
          <cell r="E300">
            <v>0</v>
          </cell>
          <cell r="F300">
            <v>0</v>
          </cell>
          <cell r="G300">
            <v>1900397</v>
          </cell>
        </row>
        <row r="301">
          <cell r="A301" t="str">
            <v>514015</v>
          </cell>
          <cell r="B301" t="str">
            <v>4</v>
          </cell>
          <cell r="C301" t="str">
            <v>Tr mites y licencias</v>
          </cell>
          <cell r="D301">
            <v>28185629</v>
          </cell>
          <cell r="E301">
            <v>0</v>
          </cell>
          <cell r="F301">
            <v>0</v>
          </cell>
          <cell r="G301">
            <v>28185629</v>
          </cell>
        </row>
        <row r="302">
          <cell r="A302" t="str">
            <v>5145</v>
          </cell>
          <cell r="B302" t="str">
            <v>3</v>
          </cell>
          <cell r="C302" t="str">
            <v>Mantenimiento y reparaciones</v>
          </cell>
          <cell r="D302">
            <v>263711</v>
          </cell>
          <cell r="E302">
            <v>0</v>
          </cell>
          <cell r="F302">
            <v>0</v>
          </cell>
          <cell r="G302">
            <v>263711</v>
          </cell>
        </row>
        <row r="303">
          <cell r="A303" t="str">
            <v>514520</v>
          </cell>
          <cell r="B303" t="str">
            <v>4</v>
          </cell>
          <cell r="C303" t="str">
            <v>Equipo de oficina</v>
          </cell>
          <cell r="D303">
            <v>66400</v>
          </cell>
          <cell r="E303">
            <v>0</v>
          </cell>
          <cell r="F303">
            <v>0</v>
          </cell>
          <cell r="G303">
            <v>66400</v>
          </cell>
        </row>
        <row r="304">
          <cell r="A304" t="str">
            <v>514525</v>
          </cell>
          <cell r="B304" t="str">
            <v>4</v>
          </cell>
          <cell r="C304" t="str">
            <v>Equipo de computaci¢n y comunicaci¢n</v>
          </cell>
          <cell r="D304">
            <v>197311</v>
          </cell>
          <cell r="E304">
            <v>0</v>
          </cell>
          <cell r="F304">
            <v>0</v>
          </cell>
          <cell r="G304">
            <v>197311</v>
          </cell>
        </row>
        <row r="305">
          <cell r="A305" t="str">
            <v>5155</v>
          </cell>
          <cell r="B305" t="str">
            <v>3</v>
          </cell>
          <cell r="C305" t="str">
            <v>Gastos de viaje</v>
          </cell>
          <cell r="D305">
            <v>35335002</v>
          </cell>
          <cell r="E305">
            <v>0</v>
          </cell>
          <cell r="F305">
            <v>0</v>
          </cell>
          <cell r="G305">
            <v>35335002</v>
          </cell>
        </row>
        <row r="306">
          <cell r="A306" t="str">
            <v>515515</v>
          </cell>
          <cell r="B306" t="str">
            <v>4</v>
          </cell>
          <cell r="C306" t="str">
            <v>Pasajes a‚reos</v>
          </cell>
          <cell r="D306">
            <v>34300450</v>
          </cell>
          <cell r="E306">
            <v>0</v>
          </cell>
          <cell r="F306">
            <v>0</v>
          </cell>
          <cell r="G306">
            <v>34300450</v>
          </cell>
        </row>
        <row r="307">
          <cell r="A307" t="str">
            <v>515595</v>
          </cell>
          <cell r="B307" t="str">
            <v>4</v>
          </cell>
          <cell r="C307" t="str">
            <v>Otros</v>
          </cell>
          <cell r="D307">
            <v>1034552</v>
          </cell>
          <cell r="E307">
            <v>0</v>
          </cell>
          <cell r="F307">
            <v>0</v>
          </cell>
          <cell r="G307">
            <v>1034552</v>
          </cell>
        </row>
        <row r="308">
          <cell r="A308" t="str">
            <v>5160</v>
          </cell>
          <cell r="B308" t="str">
            <v>3</v>
          </cell>
          <cell r="C308" t="str">
            <v>Depreciaciones</v>
          </cell>
          <cell r="D308">
            <v>489478</v>
          </cell>
          <cell r="E308">
            <v>44498</v>
          </cell>
          <cell r="F308">
            <v>0</v>
          </cell>
          <cell r="G308">
            <v>533976</v>
          </cell>
        </row>
        <row r="309">
          <cell r="A309" t="str">
            <v>516020</v>
          </cell>
          <cell r="B309" t="str">
            <v>4</v>
          </cell>
          <cell r="C309" t="str">
            <v>Equipo de computaci¢n y comunicaci¢n</v>
          </cell>
          <cell r="D309">
            <v>489478</v>
          </cell>
          <cell r="E309">
            <v>44498</v>
          </cell>
          <cell r="F309">
            <v>0</v>
          </cell>
          <cell r="G309">
            <v>533976</v>
          </cell>
        </row>
        <row r="310">
          <cell r="A310" t="str">
            <v>5195</v>
          </cell>
          <cell r="B310" t="str">
            <v>3</v>
          </cell>
          <cell r="C310" t="str">
            <v>Diversos</v>
          </cell>
          <cell r="D310">
            <v>85254421</v>
          </cell>
          <cell r="E310">
            <v>4102205</v>
          </cell>
          <cell r="F310">
            <v>0</v>
          </cell>
          <cell r="G310">
            <v>89356626</v>
          </cell>
        </row>
        <row r="311">
          <cell r="A311" t="str">
            <v>519505</v>
          </cell>
          <cell r="B311" t="str">
            <v>4</v>
          </cell>
          <cell r="C311" t="str">
            <v>Comisiones</v>
          </cell>
          <cell r="D311">
            <v>67200000</v>
          </cell>
          <cell r="E311">
            <v>0</v>
          </cell>
          <cell r="F311">
            <v>0</v>
          </cell>
          <cell r="G311">
            <v>67200000</v>
          </cell>
        </row>
        <row r="312">
          <cell r="A312" t="str">
            <v>519510</v>
          </cell>
          <cell r="B312" t="str">
            <v>4</v>
          </cell>
          <cell r="C312" t="str">
            <v>Libros, suscripciones, peri¢dicos y revistas</v>
          </cell>
          <cell r="D312">
            <v>1699198</v>
          </cell>
          <cell r="E312">
            <v>0</v>
          </cell>
          <cell r="F312">
            <v>0</v>
          </cell>
          <cell r="G312">
            <v>1699198</v>
          </cell>
        </row>
        <row r="313">
          <cell r="A313" t="str">
            <v>519515</v>
          </cell>
          <cell r="B313" t="str">
            <v>4</v>
          </cell>
          <cell r="C313" t="str">
            <v>M£sica ambiental</v>
          </cell>
          <cell r="D313">
            <v>2480000</v>
          </cell>
          <cell r="E313">
            <v>0</v>
          </cell>
          <cell r="F313">
            <v>0</v>
          </cell>
          <cell r="G313">
            <v>2480000</v>
          </cell>
        </row>
        <row r="314">
          <cell r="A314" t="str">
            <v>519525</v>
          </cell>
          <cell r="B314" t="str">
            <v>4</v>
          </cell>
          <cell r="C314" t="str">
            <v>Elementos de aseo y cafeter¡a</v>
          </cell>
          <cell r="D314">
            <v>1271315</v>
          </cell>
          <cell r="E314">
            <v>1203761</v>
          </cell>
          <cell r="F314">
            <v>0</v>
          </cell>
          <cell r="G314">
            <v>2475076</v>
          </cell>
        </row>
        <row r="315">
          <cell r="A315" t="str">
            <v>519530</v>
          </cell>
          <cell r="B315" t="str">
            <v>4</v>
          </cell>
          <cell r="C315" t="str">
            <v>étiles, papeler¡a y fotocopias</v>
          </cell>
          <cell r="D315">
            <v>179815</v>
          </cell>
          <cell r="E315">
            <v>0</v>
          </cell>
          <cell r="F315">
            <v>0</v>
          </cell>
          <cell r="G315">
            <v>179815</v>
          </cell>
        </row>
        <row r="316">
          <cell r="A316" t="str">
            <v>519545</v>
          </cell>
          <cell r="B316" t="str">
            <v>4</v>
          </cell>
          <cell r="C316" t="str">
            <v>Taxis y buses</v>
          </cell>
          <cell r="D316">
            <v>0</v>
          </cell>
          <cell r="E316">
            <v>4000</v>
          </cell>
          <cell r="F316">
            <v>0</v>
          </cell>
          <cell r="G316">
            <v>4000</v>
          </cell>
        </row>
        <row r="317">
          <cell r="A317" t="str">
            <v>519560</v>
          </cell>
          <cell r="B317" t="str">
            <v>4</v>
          </cell>
          <cell r="C317" t="str">
            <v>Casino y restaurante</v>
          </cell>
          <cell r="D317">
            <v>66948</v>
          </cell>
          <cell r="E317">
            <v>1202905</v>
          </cell>
          <cell r="F317">
            <v>0</v>
          </cell>
          <cell r="G317">
            <v>1269853</v>
          </cell>
        </row>
        <row r="318">
          <cell r="A318" t="str">
            <v>519565</v>
          </cell>
          <cell r="B318" t="str">
            <v>4</v>
          </cell>
          <cell r="C318" t="str">
            <v>Parqueaderos</v>
          </cell>
          <cell r="D318">
            <v>2689</v>
          </cell>
          <cell r="E318">
            <v>0</v>
          </cell>
          <cell r="F318">
            <v>0</v>
          </cell>
          <cell r="G318">
            <v>2689</v>
          </cell>
        </row>
        <row r="319">
          <cell r="A319" t="str">
            <v>519595</v>
          </cell>
          <cell r="B319" t="str">
            <v>4</v>
          </cell>
          <cell r="C319" t="str">
            <v>Otros</v>
          </cell>
          <cell r="D319">
            <v>12354456</v>
          </cell>
          <cell r="E319">
            <v>1691539</v>
          </cell>
          <cell r="F319">
            <v>0</v>
          </cell>
          <cell r="G319">
            <v>14045995</v>
          </cell>
        </row>
        <row r="320">
          <cell r="A320" t="str">
            <v>51959530</v>
          </cell>
          <cell r="B320" t="str">
            <v>5</v>
          </cell>
          <cell r="C320" t="str">
            <v>Promoción y publicidad</v>
          </cell>
          <cell r="D320">
            <v>11204642</v>
          </cell>
          <cell r="E320">
            <v>1250000</v>
          </cell>
          <cell r="F320">
            <v>0</v>
          </cell>
          <cell r="G320">
            <v>12454642</v>
          </cell>
        </row>
        <row r="321">
          <cell r="A321" t="str">
            <v>51959590</v>
          </cell>
          <cell r="B321" t="str">
            <v>5</v>
          </cell>
          <cell r="C321" t="str">
            <v>Gastos no deducibles</v>
          </cell>
          <cell r="D321">
            <v>1140093</v>
          </cell>
          <cell r="E321">
            <v>440249</v>
          </cell>
          <cell r="F321">
            <v>0</v>
          </cell>
          <cell r="G321">
            <v>1580342</v>
          </cell>
        </row>
        <row r="322">
          <cell r="A322" t="str">
            <v>51959595</v>
          </cell>
          <cell r="B322" t="str">
            <v>5</v>
          </cell>
          <cell r="C322" t="str">
            <v>Gastos diversos</v>
          </cell>
          <cell r="D322">
            <v>9721</v>
          </cell>
          <cell r="E322">
            <v>1290</v>
          </cell>
          <cell r="F322">
            <v>0</v>
          </cell>
          <cell r="G322">
            <v>11011</v>
          </cell>
        </row>
        <row r="323">
          <cell r="A323" t="str">
            <v>53</v>
          </cell>
          <cell r="B323" t="str">
            <v>2</v>
          </cell>
          <cell r="C323" t="str">
            <v>Otros gastos de actividades ordinarias</v>
          </cell>
          <cell r="D323">
            <v>802797594</v>
          </cell>
          <cell r="E323">
            <v>8776759</v>
          </cell>
          <cell r="F323">
            <v>606641500</v>
          </cell>
          <cell r="G323">
            <v>204932853</v>
          </cell>
        </row>
        <row r="324">
          <cell r="A324" t="str">
            <v>5305</v>
          </cell>
          <cell r="B324" t="str">
            <v>3</v>
          </cell>
          <cell r="C324" t="str">
            <v>Financieros</v>
          </cell>
          <cell r="D324">
            <v>38283673</v>
          </cell>
          <cell r="E324">
            <v>8774159</v>
          </cell>
          <cell r="F324">
            <v>0</v>
          </cell>
          <cell r="G324">
            <v>47057832</v>
          </cell>
        </row>
        <row r="325">
          <cell r="A325" t="str">
            <v>530505</v>
          </cell>
          <cell r="B325" t="str">
            <v>4</v>
          </cell>
          <cell r="C325" t="str">
            <v>Intereses</v>
          </cell>
          <cell r="D325">
            <v>9794377</v>
          </cell>
          <cell r="E325">
            <v>496</v>
          </cell>
          <cell r="F325">
            <v>0</v>
          </cell>
          <cell r="G325">
            <v>9794873</v>
          </cell>
        </row>
        <row r="326">
          <cell r="A326" t="str">
            <v>530510</v>
          </cell>
          <cell r="B326" t="str">
            <v>4</v>
          </cell>
          <cell r="C326" t="str">
            <v>Comisiones</v>
          </cell>
          <cell r="D326">
            <v>8424030</v>
          </cell>
          <cell r="E326">
            <v>672436</v>
          </cell>
          <cell r="F326">
            <v>0</v>
          </cell>
          <cell r="G326">
            <v>9096466</v>
          </cell>
        </row>
        <row r="327">
          <cell r="A327" t="str">
            <v>530515</v>
          </cell>
          <cell r="B327" t="str">
            <v>4</v>
          </cell>
          <cell r="C327" t="str">
            <v>Otros gastos bancarios</v>
          </cell>
          <cell r="D327">
            <v>689966</v>
          </cell>
          <cell r="E327">
            <v>0</v>
          </cell>
          <cell r="F327">
            <v>0</v>
          </cell>
          <cell r="G327">
            <v>689966</v>
          </cell>
        </row>
        <row r="328">
          <cell r="A328" t="str">
            <v>530520</v>
          </cell>
          <cell r="B328" t="str">
            <v>4</v>
          </cell>
          <cell r="C328" t="str">
            <v>Diferencia en cambio</v>
          </cell>
          <cell r="D328">
            <v>19375300</v>
          </cell>
          <cell r="E328">
            <v>8101227</v>
          </cell>
          <cell r="F328">
            <v>0</v>
          </cell>
          <cell r="G328">
            <v>27476527</v>
          </cell>
        </row>
        <row r="329">
          <cell r="A329" t="str">
            <v>5350</v>
          </cell>
          <cell r="B329" t="str">
            <v>3</v>
          </cell>
          <cell r="C329" t="str">
            <v>Gastos por medici¢n al valor razonable</v>
          </cell>
          <cell r="D329">
            <v>1088000</v>
          </cell>
          <cell r="E329">
            <v>0</v>
          </cell>
          <cell r="F329">
            <v>0</v>
          </cell>
          <cell r="G329">
            <v>1088000</v>
          </cell>
        </row>
        <row r="330">
          <cell r="A330" t="str">
            <v>535012</v>
          </cell>
          <cell r="B330" t="str">
            <v>4</v>
          </cell>
          <cell r="C330" t="str">
            <v>P‚rdida en la medici¢n del valor razonable de inversiones</v>
          </cell>
          <cell r="D330">
            <v>1088000</v>
          </cell>
          <cell r="E330">
            <v>0</v>
          </cell>
          <cell r="F330">
            <v>0</v>
          </cell>
          <cell r="G330">
            <v>1088000</v>
          </cell>
        </row>
        <row r="331">
          <cell r="A331" t="str">
            <v>5395</v>
          </cell>
          <cell r="B331" t="str">
            <v>3</v>
          </cell>
          <cell r="C331" t="str">
            <v>Otros Gastos</v>
          </cell>
          <cell r="D331">
            <v>763425921</v>
          </cell>
          <cell r="E331">
            <v>2600</v>
          </cell>
          <cell r="F331">
            <v>606641500</v>
          </cell>
          <cell r="G331">
            <v>156787021</v>
          </cell>
        </row>
        <row r="332">
          <cell r="A332" t="str">
            <v>539510</v>
          </cell>
          <cell r="B332" t="str">
            <v>4</v>
          </cell>
          <cell r="C332" t="str">
            <v>Impuestos asumidos</v>
          </cell>
          <cell r="D332">
            <v>871788</v>
          </cell>
          <cell r="E332">
            <v>2600</v>
          </cell>
          <cell r="F332">
            <v>0</v>
          </cell>
          <cell r="G332">
            <v>874388</v>
          </cell>
        </row>
        <row r="333">
          <cell r="A333" t="str">
            <v>539515</v>
          </cell>
          <cell r="B333" t="str">
            <v>4</v>
          </cell>
          <cell r="C333" t="str">
            <v>Multas y sanciones</v>
          </cell>
          <cell r="D333">
            <v>32046484</v>
          </cell>
          <cell r="E333">
            <v>0</v>
          </cell>
          <cell r="F333">
            <v>0</v>
          </cell>
          <cell r="G333">
            <v>32046484</v>
          </cell>
        </row>
        <row r="334">
          <cell r="A334" t="str">
            <v>539520</v>
          </cell>
          <cell r="B334" t="str">
            <v>4</v>
          </cell>
          <cell r="C334" t="str">
            <v>Intereses por mora</v>
          </cell>
          <cell r="D334">
            <v>85635649</v>
          </cell>
          <cell r="E334">
            <v>0</v>
          </cell>
          <cell r="F334">
            <v>0</v>
          </cell>
          <cell r="G334">
            <v>85635649</v>
          </cell>
        </row>
        <row r="335">
          <cell r="A335" t="str">
            <v>539580</v>
          </cell>
          <cell r="B335" t="str">
            <v>4</v>
          </cell>
          <cell r="C335" t="str">
            <v>Costos y gastos de ejercicios anteriores</v>
          </cell>
          <cell r="D335">
            <v>38230500</v>
          </cell>
          <cell r="E335">
            <v>0</v>
          </cell>
          <cell r="F335">
            <v>0</v>
          </cell>
          <cell r="G335">
            <v>38230500</v>
          </cell>
        </row>
        <row r="336">
          <cell r="A336" t="str">
            <v>539595</v>
          </cell>
          <cell r="B336" t="str">
            <v>4</v>
          </cell>
          <cell r="C336" t="str">
            <v>Otros gastos asumidos</v>
          </cell>
          <cell r="D336">
            <v>606641500</v>
          </cell>
          <cell r="E336">
            <v>0</v>
          </cell>
          <cell r="F336">
            <v>606641500</v>
          </cell>
          <cell r="G336">
            <v>0</v>
          </cell>
        </row>
        <row r="337">
          <cell r="A337" t="str">
            <v>59</v>
          </cell>
          <cell r="B337" t="str">
            <v>2</v>
          </cell>
          <cell r="C337" t="str">
            <v>Ganancias y perdidas</v>
          </cell>
          <cell r="D337">
            <v>0</v>
          </cell>
          <cell r="E337">
            <v>0</v>
          </cell>
          <cell r="F337">
            <v>609229317</v>
          </cell>
          <cell r="G337">
            <v>-609229317</v>
          </cell>
        </row>
        <row r="338">
          <cell r="A338" t="str">
            <v>5905</v>
          </cell>
          <cell r="B338" t="str">
            <v>3</v>
          </cell>
          <cell r="C338" t="str">
            <v>Ganancias y p‚rdidas</v>
          </cell>
          <cell r="D338">
            <v>0</v>
          </cell>
          <cell r="E338">
            <v>0</v>
          </cell>
          <cell r="F338">
            <v>609229317</v>
          </cell>
          <cell r="G338">
            <v>-609229317</v>
          </cell>
        </row>
        <row r="339">
          <cell r="A339" t="str">
            <v/>
          </cell>
          <cell r="B339" t="str">
            <v/>
          </cell>
          <cell r="C339" t="str">
            <v xml:space="preserve">   Total débitos:</v>
          </cell>
          <cell r="D339">
            <v>55630247471</v>
          </cell>
          <cell r="E339">
            <v>8105261296</v>
          </cell>
          <cell r="F339">
            <v>0</v>
          </cell>
          <cell r="G339">
            <v>56029625768</v>
          </cell>
        </row>
        <row r="340">
          <cell r="A340" t="str">
            <v/>
          </cell>
          <cell r="B340" t="str">
            <v/>
          </cell>
          <cell r="C340" t="str">
            <v xml:space="preserve">    Total créditos:</v>
          </cell>
          <cell r="D340">
            <v>55630247471</v>
          </cell>
          <cell r="E340">
            <v>0</v>
          </cell>
          <cell r="F340">
            <v>8105261296</v>
          </cell>
          <cell r="G340">
            <v>56029625768</v>
          </cell>
        </row>
        <row r="342">
          <cell r="G342">
            <v>429770539</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sonalizar"/>
      <sheetName val="Factura"/>
      <sheetName val="AutoOpen Stub Data"/>
      <sheetName val="Macros"/>
      <sheetName val="ATW"/>
      <sheetName val="Lock"/>
      <sheetName val="TemplateInformation"/>
    </sheetNames>
    <sheetDataSet>
      <sheetData sheetId="0" refreshError="1">
        <row r="22">
          <cell r="G22" t="str">
            <v>Tarjeta 1</v>
          </cell>
        </row>
        <row r="23">
          <cell r="G23" t="str">
            <v>Tarjeta 2</v>
          </cell>
        </row>
        <row r="24">
          <cell r="G24" t="str">
            <v>Tarjeta 3</v>
          </cell>
        </row>
      </sheetData>
      <sheetData sheetId="1" refreshError="1">
        <row r="22">
          <cell r="G22" t="str">
            <v>Tarjeta 1</v>
          </cell>
        </row>
        <row r="38">
          <cell r="F38">
            <v>1</v>
          </cell>
        </row>
      </sheetData>
      <sheetData sheetId="2" refreshError="1"/>
      <sheetData sheetId="3" refreshError="1"/>
      <sheetData sheetId="4" refreshError="1"/>
      <sheetData sheetId="5" refreshError="1"/>
      <sheetData sheetId="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Ne pas utiliser"/>
      <sheetName val="Pipe"/>
      <sheetName val="Sales Funnel Nb"/>
      <sheetName val="Prospects Nb  Details"/>
      <sheetName val="Sales Funnel Rev"/>
      <sheetName val="Licence  Détail"/>
      <sheetName val="Licence Statut"/>
      <sheetName val="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J2" t="str">
            <v>C</v>
          </cell>
        </row>
        <row r="3">
          <cell r="J3" t="str">
            <v>O</v>
          </cell>
        </row>
      </sheetData>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TC IMPTOS "/>
      <sheetName val="BALANCE GENERAL"/>
      <sheetName val="PYG"/>
      <sheetName val="GTOS BANC- PARTIDAS PEND"/>
      <sheetName val="Bancos"/>
      <sheetName val="CxC"/>
      <sheetName val="Antic.y Avances"/>
      <sheetName val="Resumen Activos"/>
      <sheetName val="diferidos"/>
      <sheetName val="Oblig.Financieras"/>
      <sheetName val="CxP"/>
      <sheetName val="Retefte dic"/>
      <sheetName val="Rete-ica"/>
      <sheetName val="Form iva"/>
      <sheetName val="IVA ok"/>
      <sheetName val="Aux iva"/>
      <sheetName val="ica nov-dic"/>
      <sheetName val="Aportes-Nomina dic"/>
      <sheetName val="prima2do sem08"/>
      <sheetName val="consolidado nomina"/>
      <sheetName val="Acreedores"/>
      <sheetName val="consol prestac 08"/>
      <sheetName val="Anticipos"/>
      <sheetName val="Ing Rec.xa Terc"/>
      <sheetName val="INGRESOS"/>
      <sheetName val="RENTA"/>
      <sheetName val="jpajbp200812"/>
      <sheetName val="auxdic"/>
      <sheetName val="comentarios"/>
    </sheetNames>
    <sheetDataSet>
      <sheetData sheetId="0" refreshError="1">
        <row r="4">
          <cell r="A4" t="str">
            <v>CUENTA 135515</v>
          </cell>
        </row>
        <row r="7">
          <cell r="A7" t="str">
            <v>nit_cc</v>
          </cell>
          <cell r="B7" t="str">
            <v>nombre</v>
          </cell>
          <cell r="C7" t="str">
            <v>fecha</v>
          </cell>
          <cell r="D7" t="str">
            <v>descripcio</v>
          </cell>
          <cell r="E7" t="str">
            <v>tip_doc</v>
          </cell>
          <cell r="F7" t="str">
            <v>num_doc</v>
          </cell>
          <cell r="G7" t="str">
            <v>val_base</v>
          </cell>
        </row>
        <row r="9">
          <cell r="A9">
            <v>13551521</v>
          </cell>
          <cell r="B9" t="str">
            <v>Retención S/Honorarios - 11%</v>
          </cell>
          <cell r="D9">
            <v>0</v>
          </cell>
          <cell r="E9">
            <v>0</v>
          </cell>
          <cell r="F9">
            <v>0</v>
          </cell>
          <cell r="G9">
            <v>0</v>
          </cell>
        </row>
        <row r="10">
          <cell r="A10" t="str">
            <v>860037804</v>
          </cell>
          <cell r="B10" t="str">
            <v>PEÑA OSPINA CIA S EN C A</v>
          </cell>
          <cell r="C10">
            <v>39497</v>
          </cell>
          <cell r="D10" t="str">
            <v>Revisoria Fiscal ene y feb 08</v>
          </cell>
          <cell r="E10" t="str">
            <v>FACV</v>
          </cell>
          <cell r="F10" t="str">
            <v>2266</v>
          </cell>
          <cell r="G10">
            <v>760000</v>
          </cell>
        </row>
        <row r="11">
          <cell r="A11" t="str">
            <v>860037804</v>
          </cell>
          <cell r="B11" t="str">
            <v>PEÑA OSPINA CIA S EN C A</v>
          </cell>
          <cell r="C11">
            <v>39532</v>
          </cell>
          <cell r="D11" t="str">
            <v>Facv.2292 Revisoria Fiscal marzo 08</v>
          </cell>
          <cell r="E11" t="str">
            <v>FACV</v>
          </cell>
          <cell r="F11" t="str">
            <v>2292</v>
          </cell>
          <cell r="G11">
            <v>380000</v>
          </cell>
        </row>
        <row r="12">
          <cell r="A12" t="str">
            <v>860037804</v>
          </cell>
          <cell r="B12" t="str">
            <v>PEÑA OSPINA CIA S EN C A</v>
          </cell>
          <cell r="C12">
            <v>39596</v>
          </cell>
          <cell r="D12" t="str">
            <v>Pago fac.2311</v>
          </cell>
          <cell r="E12" t="str">
            <v>RCA</v>
          </cell>
          <cell r="F12" t="str">
            <v>12-100</v>
          </cell>
          <cell r="G12">
            <v>600000</v>
          </cell>
        </row>
        <row r="13">
          <cell r="A13" t="str">
            <v>860037804</v>
          </cell>
          <cell r="B13" t="str">
            <v>PEÑA OSPINA CIA S EN C A</v>
          </cell>
          <cell r="C13">
            <v>39583</v>
          </cell>
          <cell r="D13" t="str">
            <v>Facv.2365 Rev.fiscal mayo 2008</v>
          </cell>
          <cell r="E13" t="str">
            <v>FACV</v>
          </cell>
          <cell r="F13" t="str">
            <v>2365</v>
          </cell>
          <cell r="G13">
            <v>600000</v>
          </cell>
        </row>
        <row r="14">
          <cell r="A14" t="str">
            <v>860037804</v>
          </cell>
          <cell r="B14" t="str">
            <v>PEÑA OSPINA CIA S EN C A</v>
          </cell>
          <cell r="C14">
            <v>39615</v>
          </cell>
          <cell r="D14" t="str">
            <v>Facv.2392 Revisoria  Fiscal junio/08</v>
          </cell>
          <cell r="E14" t="str">
            <v>FACV</v>
          </cell>
          <cell r="F14" t="str">
            <v>2392</v>
          </cell>
          <cell r="G14">
            <v>600000</v>
          </cell>
        </row>
        <row r="15">
          <cell r="A15" t="str">
            <v>860037804</v>
          </cell>
          <cell r="B15" t="str">
            <v>PEÑA OSPINA CIA S EN C A</v>
          </cell>
          <cell r="C15">
            <v>39644</v>
          </cell>
          <cell r="D15" t="str">
            <v>Revisoria Fiscal Julio 2008</v>
          </cell>
          <cell r="E15" t="str">
            <v>FACV</v>
          </cell>
          <cell r="F15" t="str">
            <v>2431</v>
          </cell>
          <cell r="G15">
            <v>600000</v>
          </cell>
        </row>
        <row r="16">
          <cell r="A16" t="str">
            <v>860037804</v>
          </cell>
          <cell r="B16" t="str">
            <v>PEÑA OSPINA CIA S EN C A</v>
          </cell>
          <cell r="C16">
            <v>39675</v>
          </cell>
          <cell r="D16" t="str">
            <v>Revisoria Fiscale Agosto 2008</v>
          </cell>
          <cell r="E16" t="str">
            <v>FACV</v>
          </cell>
          <cell r="F16" t="str">
            <v>002450</v>
          </cell>
          <cell r="G16">
            <v>600000</v>
          </cell>
        </row>
        <row r="17">
          <cell r="A17" t="str">
            <v>860037804</v>
          </cell>
          <cell r="B17" t="str">
            <v>PEÑA OSPINA CIA S EN C A</v>
          </cell>
          <cell r="C17">
            <v>39706</v>
          </cell>
          <cell r="D17" t="str">
            <v>Revisoria fiscal del mes</v>
          </cell>
          <cell r="E17" t="str">
            <v>FACV</v>
          </cell>
          <cell r="F17" t="str">
            <v>002478</v>
          </cell>
          <cell r="G17">
            <v>600000</v>
          </cell>
        </row>
        <row r="18">
          <cell r="A18" t="str">
            <v>860037804</v>
          </cell>
          <cell r="B18" t="str">
            <v>PEÑA OSPINA CIA S EN C A</v>
          </cell>
          <cell r="C18">
            <v>39736</v>
          </cell>
          <cell r="D18" t="str">
            <v>REVISORIA FISCAL CORRESPONDIENTE AL MES</v>
          </cell>
          <cell r="E18" t="str">
            <v>FACV</v>
          </cell>
          <cell r="F18" t="str">
            <v>002505</v>
          </cell>
          <cell r="G18">
            <v>600000</v>
          </cell>
        </row>
        <row r="19">
          <cell r="A19" t="str">
            <v>860037804</v>
          </cell>
          <cell r="B19" t="str">
            <v>PEÑA OSPINA CIA S EN C A</v>
          </cell>
          <cell r="C19">
            <v>39770</v>
          </cell>
          <cell r="D19" t="str">
            <v>Revisoria fiscal del mes</v>
          </cell>
          <cell r="E19" t="str">
            <v>FACV</v>
          </cell>
          <cell r="F19" t="str">
            <v>002524</v>
          </cell>
          <cell r="G19">
            <v>600000</v>
          </cell>
        </row>
        <row r="20">
          <cell r="A20" t="str">
            <v>860037804</v>
          </cell>
          <cell r="B20" t="str">
            <v>PEÑA OSPINA CIA S EN C A</v>
          </cell>
          <cell r="C20">
            <v>39797</v>
          </cell>
          <cell r="D20" t="str">
            <v>Revisoria fiscal del mes</v>
          </cell>
          <cell r="E20" t="str">
            <v>FACV</v>
          </cell>
          <cell r="F20" t="str">
            <v>002546</v>
          </cell>
          <cell r="G20">
            <v>600000</v>
          </cell>
        </row>
        <row r="21">
          <cell r="D21" t="str">
            <v>Saldo Final de la cuenta 13551521</v>
          </cell>
          <cell r="E21">
            <v>0</v>
          </cell>
          <cell r="F21">
            <v>0</v>
          </cell>
          <cell r="G21">
            <v>6540000</v>
          </cell>
        </row>
        <row r="23">
          <cell r="A23" t="str">
            <v>13551520</v>
          </cell>
          <cell r="B23" t="str">
            <v>Retención S/Honorarios - 10%</v>
          </cell>
          <cell r="E23">
            <v>0</v>
          </cell>
          <cell r="F23">
            <v>0</v>
          </cell>
          <cell r="G23">
            <v>0</v>
          </cell>
        </row>
        <row r="24">
          <cell r="A24" t="str">
            <v>800064951</v>
          </cell>
          <cell r="B24" t="str">
            <v>TALLER DE COMPUTO LTDA</v>
          </cell>
          <cell r="C24">
            <v>39563</v>
          </cell>
          <cell r="D24" t="str">
            <v>Facv. 2335 Elaboracion declaracion Renta 2007</v>
          </cell>
          <cell r="E24" t="str">
            <v>FACV</v>
          </cell>
          <cell r="F24" t="str">
            <v>2335</v>
          </cell>
          <cell r="G24">
            <v>350000</v>
          </cell>
        </row>
        <row r="25">
          <cell r="A25" t="str">
            <v>800155320</v>
          </cell>
          <cell r="B25" t="str">
            <v>SOGERISK ANDINA S.A.</v>
          </cell>
          <cell r="C25">
            <v>39563</v>
          </cell>
          <cell r="D25" t="str">
            <v>Facv. 2336 Elaboracion declaracion Renta año 2007</v>
          </cell>
          <cell r="E25" t="str">
            <v>FACV</v>
          </cell>
          <cell r="F25" t="str">
            <v>2336</v>
          </cell>
          <cell r="G25">
            <v>800000</v>
          </cell>
        </row>
        <row r="26">
          <cell r="A26" t="str">
            <v>800155320</v>
          </cell>
          <cell r="B26" t="str">
            <v>SOGERISK ANDINA S.A.</v>
          </cell>
          <cell r="C26">
            <v>39622</v>
          </cell>
          <cell r="D26" t="str">
            <v>Facv.2408 Tramites Devolución sobrante de renta año 2007</v>
          </cell>
          <cell r="E26" t="str">
            <v>FACV</v>
          </cell>
          <cell r="F26" t="str">
            <v>2408</v>
          </cell>
          <cell r="G26">
            <v>850000</v>
          </cell>
        </row>
        <row r="27">
          <cell r="A27" t="str">
            <v>800155320</v>
          </cell>
          <cell r="B27" t="str">
            <v>SOGERISK ANDINA S.A.</v>
          </cell>
          <cell r="C27">
            <v>39469</v>
          </cell>
          <cell r="D27" t="str">
            <v>servicios y asesoria contable mes de enero de 2008</v>
          </cell>
          <cell r="E27" t="str">
            <v>FACV</v>
          </cell>
          <cell r="F27" t="str">
            <v>11-2240</v>
          </cell>
          <cell r="G27">
            <v>442000</v>
          </cell>
        </row>
        <row r="28">
          <cell r="A28" t="str">
            <v>800155320</v>
          </cell>
          <cell r="B28" t="str">
            <v>SOGERISK ANDINA S.A.</v>
          </cell>
          <cell r="C28">
            <v>39497</v>
          </cell>
          <cell r="D28" t="str">
            <v>Asesoria y Servicios contables febrero 2008</v>
          </cell>
          <cell r="E28" t="str">
            <v>FACV</v>
          </cell>
          <cell r="F28" t="str">
            <v>2262</v>
          </cell>
          <cell r="G28">
            <v>442000</v>
          </cell>
        </row>
        <row r="29">
          <cell r="A29" t="str">
            <v>800155320</v>
          </cell>
          <cell r="B29" t="str">
            <v>SOGERISK ANDINA S.A.</v>
          </cell>
          <cell r="C29">
            <v>39532</v>
          </cell>
          <cell r="D29" t="str">
            <v>Facv.2289 Serv.contables y asesoria marzo 08</v>
          </cell>
          <cell r="E29" t="str">
            <v>FACV</v>
          </cell>
          <cell r="F29" t="str">
            <v>2289</v>
          </cell>
          <cell r="G29">
            <v>442000</v>
          </cell>
        </row>
        <row r="30">
          <cell r="A30" t="str">
            <v>800155320</v>
          </cell>
          <cell r="B30" t="str">
            <v>SOGERISK ANDINA S.A.</v>
          </cell>
          <cell r="C30">
            <v>39553</v>
          </cell>
          <cell r="D30" t="str">
            <v>Facv. 2306 Serv Contale y asesoria Abril /08</v>
          </cell>
          <cell r="E30" t="str">
            <v>FACV</v>
          </cell>
          <cell r="F30" t="str">
            <v>2306</v>
          </cell>
          <cell r="G30">
            <v>442000</v>
          </cell>
        </row>
        <row r="31">
          <cell r="A31" t="str">
            <v>800155320</v>
          </cell>
          <cell r="B31" t="str">
            <v>SOGERISK ANDINA S.A.</v>
          </cell>
          <cell r="C31">
            <v>39583</v>
          </cell>
          <cell r="D31" t="str">
            <v>Facv.2366 Serv.contables y Digitación may 2008</v>
          </cell>
          <cell r="E31" t="str">
            <v>FACV</v>
          </cell>
          <cell r="F31" t="str">
            <v>2366</v>
          </cell>
          <cell r="G31">
            <v>442000</v>
          </cell>
        </row>
        <row r="32">
          <cell r="A32" t="str">
            <v>800155320</v>
          </cell>
          <cell r="B32" t="str">
            <v>SOGERISK ANDINA S.A.</v>
          </cell>
          <cell r="C32">
            <v>39615</v>
          </cell>
          <cell r="D32" t="str">
            <v>Facv.2391 Asesoria contable y serv. digitación  junio/08</v>
          </cell>
          <cell r="E32" t="str">
            <v>FACV</v>
          </cell>
          <cell r="F32" t="str">
            <v>2391</v>
          </cell>
          <cell r="G32">
            <v>442000</v>
          </cell>
        </row>
        <row r="33">
          <cell r="A33" t="str">
            <v>800155320</v>
          </cell>
          <cell r="B33" t="str">
            <v>SOGERISK ANDINA S.A.</v>
          </cell>
          <cell r="C33">
            <v>39644</v>
          </cell>
          <cell r="D33" t="str">
            <v>Asesoria Contable y Servicios Contables Julio 2008</v>
          </cell>
          <cell r="E33" t="str">
            <v>FACV</v>
          </cell>
          <cell r="F33" t="str">
            <v>2435</v>
          </cell>
          <cell r="G33">
            <v>442000</v>
          </cell>
        </row>
        <row r="34">
          <cell r="A34" t="str">
            <v>800155320</v>
          </cell>
          <cell r="B34" t="str">
            <v>SOGERISK ANDINA S.A.</v>
          </cell>
          <cell r="C34">
            <v>39675</v>
          </cell>
          <cell r="D34" t="str">
            <v>Asesoria y Servicios Contables Agosto 2008</v>
          </cell>
          <cell r="E34" t="str">
            <v>FACV</v>
          </cell>
          <cell r="F34" t="str">
            <v>002455</v>
          </cell>
          <cell r="G34">
            <v>442000</v>
          </cell>
        </row>
        <row r="35">
          <cell r="A35" t="str">
            <v>800155320</v>
          </cell>
          <cell r="B35" t="str">
            <v>SOGERISK ANDINA S.A.</v>
          </cell>
          <cell r="C35">
            <v>39706</v>
          </cell>
          <cell r="D35" t="str">
            <v>Asesoria contable</v>
          </cell>
          <cell r="E35" t="str">
            <v>FACV</v>
          </cell>
          <cell r="F35" t="str">
            <v>002480</v>
          </cell>
          <cell r="G35">
            <v>442000</v>
          </cell>
        </row>
        <row r="36">
          <cell r="A36" t="str">
            <v>800155320</v>
          </cell>
          <cell r="B36" t="str">
            <v>SOGERISK ANDINA S.A.</v>
          </cell>
          <cell r="C36">
            <v>39736</v>
          </cell>
          <cell r="D36" t="str">
            <v>SERVICIOS CONTABLES  Y CODIFICACION DEL MES</v>
          </cell>
          <cell r="E36" t="str">
            <v>FACV</v>
          </cell>
          <cell r="F36" t="str">
            <v>002507</v>
          </cell>
          <cell r="G36">
            <v>442000</v>
          </cell>
        </row>
        <row r="37">
          <cell r="A37" t="str">
            <v>800155320</v>
          </cell>
          <cell r="B37" t="str">
            <v>SOGERISK ANDINA S.A.</v>
          </cell>
          <cell r="C37">
            <v>39770</v>
          </cell>
          <cell r="D37" t="str">
            <v>Asesoria contable del mes</v>
          </cell>
          <cell r="E37" t="str">
            <v>FACV</v>
          </cell>
          <cell r="F37" t="str">
            <v>002526</v>
          </cell>
          <cell r="G37">
            <v>442000</v>
          </cell>
        </row>
        <row r="38">
          <cell r="A38" t="str">
            <v>800155320</v>
          </cell>
          <cell r="B38" t="str">
            <v>SOGERISK ANDINA S.A.</v>
          </cell>
          <cell r="C38">
            <v>39797</v>
          </cell>
          <cell r="D38" t="str">
            <v>Asesoria contable del mes</v>
          </cell>
          <cell r="E38" t="str">
            <v>FACV</v>
          </cell>
          <cell r="F38" t="str">
            <v>002548</v>
          </cell>
          <cell r="G38">
            <v>442000</v>
          </cell>
        </row>
        <row r="39">
          <cell r="A39" t="str">
            <v>800243957</v>
          </cell>
          <cell r="B39" t="str">
            <v>FIGAMMA</v>
          </cell>
          <cell r="C39">
            <v>39562</v>
          </cell>
          <cell r="D39" t="str">
            <v>Facv. 2328 Serv. elabora inf exogena Dian año 2007</v>
          </cell>
          <cell r="E39" t="str">
            <v>FACV</v>
          </cell>
          <cell r="F39" t="str">
            <v>2328</v>
          </cell>
          <cell r="G39">
            <v>850000</v>
          </cell>
        </row>
        <row r="40">
          <cell r="A40" t="str">
            <v>800243957</v>
          </cell>
          <cell r="B40" t="str">
            <v>FIGAMMA</v>
          </cell>
          <cell r="C40">
            <v>39562</v>
          </cell>
          <cell r="D40" t="str">
            <v>Facv. 2329 Elaboracion E.F. Transmision S.S</v>
          </cell>
          <cell r="E40" t="str">
            <v>FACV</v>
          </cell>
          <cell r="F40" t="str">
            <v>2329</v>
          </cell>
          <cell r="G40">
            <v>600000</v>
          </cell>
        </row>
        <row r="41">
          <cell r="A41" t="str">
            <v>800243957</v>
          </cell>
          <cell r="B41" t="str">
            <v>FIGAMMA</v>
          </cell>
          <cell r="C41">
            <v>39563</v>
          </cell>
          <cell r="D41" t="str">
            <v>facv 2345 Elaboracion declaracion renta año 2007</v>
          </cell>
          <cell r="E41" t="str">
            <v>FACV</v>
          </cell>
          <cell r="F41" t="str">
            <v>2345</v>
          </cell>
          <cell r="G41">
            <v>500000</v>
          </cell>
        </row>
        <row r="42">
          <cell r="A42" t="str">
            <v>800243957</v>
          </cell>
          <cell r="B42" t="str">
            <v>FIGAMMA</v>
          </cell>
          <cell r="C42">
            <v>39469</v>
          </cell>
          <cell r="D42" t="str">
            <v>Servicios y asesoria en area contabes mes de enero de 2008</v>
          </cell>
          <cell r="E42" t="str">
            <v>FACV</v>
          </cell>
          <cell r="F42" t="str">
            <v>11-2246</v>
          </cell>
          <cell r="G42">
            <v>600000</v>
          </cell>
        </row>
        <row r="43">
          <cell r="A43" t="str">
            <v>800243957</v>
          </cell>
          <cell r="B43" t="str">
            <v>FIGAMMA</v>
          </cell>
          <cell r="C43">
            <v>39497</v>
          </cell>
          <cell r="D43" t="str">
            <v>Asesoria Contable feb 2008</v>
          </cell>
          <cell r="E43" t="str">
            <v>FACV</v>
          </cell>
          <cell r="F43" t="str">
            <v>2273</v>
          </cell>
          <cell r="G43">
            <v>600000</v>
          </cell>
        </row>
        <row r="44">
          <cell r="A44" t="str">
            <v>800243957</v>
          </cell>
          <cell r="B44" t="str">
            <v>FIGAMMA</v>
          </cell>
          <cell r="C44">
            <v>39532</v>
          </cell>
          <cell r="D44" t="str">
            <v>Facv.2297 Serv. Y Asesoria contables marzo 2008</v>
          </cell>
          <cell r="E44" t="str">
            <v>FACV</v>
          </cell>
          <cell r="F44" t="str">
            <v>2297</v>
          </cell>
          <cell r="G44">
            <v>600000</v>
          </cell>
        </row>
        <row r="45">
          <cell r="A45" t="str">
            <v>800243957</v>
          </cell>
          <cell r="B45" t="str">
            <v>FIGAMMA</v>
          </cell>
          <cell r="C45">
            <v>39559</v>
          </cell>
          <cell r="D45" t="str">
            <v>Facv. 2321 Serv contables abril/08</v>
          </cell>
          <cell r="E45" t="str">
            <v>FACV</v>
          </cell>
          <cell r="F45" t="str">
            <v>2321</v>
          </cell>
          <cell r="G45">
            <v>600000</v>
          </cell>
        </row>
        <row r="46">
          <cell r="A46" t="str">
            <v>800243957</v>
          </cell>
          <cell r="B46" t="str">
            <v>FIGAMMA</v>
          </cell>
          <cell r="C46">
            <v>39589</v>
          </cell>
          <cell r="D46" t="str">
            <v>Facv.2379 Serv.contables Y Asesoria mayo 2008</v>
          </cell>
          <cell r="E46" t="str">
            <v>FACV</v>
          </cell>
          <cell r="F46" t="str">
            <v>2379</v>
          </cell>
          <cell r="G46">
            <v>600000</v>
          </cell>
        </row>
        <row r="47">
          <cell r="A47" t="str">
            <v>800243957</v>
          </cell>
          <cell r="B47" t="str">
            <v>FIGAMMA</v>
          </cell>
          <cell r="C47">
            <v>39626</v>
          </cell>
          <cell r="D47" t="str">
            <v>Facv.2411 Servicios Contables-Asesoria Contab Jun/08</v>
          </cell>
          <cell r="E47" t="str">
            <v>FACV</v>
          </cell>
          <cell r="F47" t="str">
            <v>2411</v>
          </cell>
          <cell r="G47">
            <v>640000</v>
          </cell>
        </row>
        <row r="48">
          <cell r="A48" t="str">
            <v>800243957</v>
          </cell>
          <cell r="B48" t="str">
            <v>FIGAMMA</v>
          </cell>
          <cell r="C48">
            <v>39650</v>
          </cell>
          <cell r="D48" t="str">
            <v>Servicios Contables - Asesoria Contable julio/08</v>
          </cell>
          <cell r="E48" t="str">
            <v>FACV</v>
          </cell>
          <cell r="F48" t="str">
            <v>2419</v>
          </cell>
          <cell r="G48">
            <v>640000</v>
          </cell>
        </row>
        <row r="49">
          <cell r="A49" t="str">
            <v>800243957</v>
          </cell>
          <cell r="B49" t="str">
            <v>FIGAMMA S. A.</v>
          </cell>
          <cell r="C49">
            <v>39681</v>
          </cell>
          <cell r="D49" t="str">
            <v>Asesoria y Servicios Contables Agosto 2008</v>
          </cell>
          <cell r="E49" t="str">
            <v>FACV</v>
          </cell>
          <cell r="F49" t="str">
            <v>002459</v>
          </cell>
          <cell r="G49">
            <v>640000</v>
          </cell>
        </row>
        <row r="50">
          <cell r="A50" t="str">
            <v>800243957</v>
          </cell>
          <cell r="B50" t="str">
            <v>FIGAMMA S. A.</v>
          </cell>
          <cell r="C50">
            <v>39710</v>
          </cell>
          <cell r="D50" t="str">
            <v>Asesoria contable del mes</v>
          </cell>
          <cell r="E50" t="str">
            <v>FACV</v>
          </cell>
          <cell r="F50" t="str">
            <v>002487</v>
          </cell>
          <cell r="G50">
            <v>640000</v>
          </cell>
        </row>
        <row r="51">
          <cell r="A51" t="str">
            <v>800243957</v>
          </cell>
          <cell r="B51" t="str">
            <v>FIGAMMA S. A.</v>
          </cell>
          <cell r="C51">
            <v>39741</v>
          </cell>
          <cell r="D51" t="str">
            <v>ASESORIA CONTABLE  MES</v>
          </cell>
          <cell r="E51" t="str">
            <v>FACV</v>
          </cell>
          <cell r="F51" t="str">
            <v>002513</v>
          </cell>
          <cell r="G51">
            <v>640000</v>
          </cell>
        </row>
        <row r="52">
          <cell r="A52" t="str">
            <v>800243957</v>
          </cell>
          <cell r="B52" t="str">
            <v>FIGAMMA S. A.</v>
          </cell>
          <cell r="C52">
            <v>39772</v>
          </cell>
          <cell r="D52" t="str">
            <v>Asesoria contable del mes</v>
          </cell>
          <cell r="E52" t="str">
            <v>FACV</v>
          </cell>
          <cell r="F52" t="str">
            <v>002530</v>
          </cell>
          <cell r="G52">
            <v>640000</v>
          </cell>
        </row>
        <row r="53">
          <cell r="A53" t="str">
            <v>800243957</v>
          </cell>
          <cell r="B53" t="str">
            <v>FIGAMMA S. A.</v>
          </cell>
          <cell r="C53">
            <v>39801</v>
          </cell>
          <cell r="D53" t="str">
            <v>Asesoria contable del mes</v>
          </cell>
          <cell r="E53" t="str">
            <v>FACV</v>
          </cell>
          <cell r="F53" t="str">
            <v>002552</v>
          </cell>
          <cell r="G53">
            <v>640000</v>
          </cell>
        </row>
        <row r="54">
          <cell r="A54" t="str">
            <v>800243957</v>
          </cell>
          <cell r="B54" t="str">
            <v>FIGAMMA S. A.</v>
          </cell>
          <cell r="C54">
            <v>39805</v>
          </cell>
          <cell r="D54" t="str">
            <v>Proceso envio medios magneticos</v>
          </cell>
          <cell r="E54" t="str">
            <v>FACV</v>
          </cell>
          <cell r="F54" t="str">
            <v>002558</v>
          </cell>
          <cell r="G54">
            <v>435000</v>
          </cell>
        </row>
        <row r="55">
          <cell r="A55" t="str">
            <v>830010601</v>
          </cell>
          <cell r="B55" t="str">
            <v>SIDERURGICA DEL TURBIO DE COLOMBIA LTDA.</v>
          </cell>
          <cell r="C55">
            <v>39469</v>
          </cell>
          <cell r="D55" t="str">
            <v>Asesoria contable mes de enero de 2008</v>
          </cell>
          <cell r="E55" t="str">
            <v>FACV</v>
          </cell>
          <cell r="F55" t="str">
            <v>11-2241</v>
          </cell>
          <cell r="G55">
            <v>1467000</v>
          </cell>
        </row>
        <row r="56">
          <cell r="A56" t="str">
            <v>830010601</v>
          </cell>
          <cell r="B56" t="str">
            <v>SIDERURGICA DEL TURBIO DE COLOMBIA LTDA.</v>
          </cell>
          <cell r="C56">
            <v>39497</v>
          </cell>
          <cell r="D56" t="str">
            <v>Asesoria Contable  Febrero 2008</v>
          </cell>
          <cell r="E56" t="str">
            <v>FACV</v>
          </cell>
          <cell r="F56" t="str">
            <v>2267</v>
          </cell>
          <cell r="G56">
            <v>1467000</v>
          </cell>
        </row>
        <row r="57">
          <cell r="A57" t="str">
            <v>830010601</v>
          </cell>
          <cell r="B57" t="str">
            <v>SIDERURGICA DEL TURBIO DE COLOMBIA LTDA.</v>
          </cell>
          <cell r="C57">
            <v>39553</v>
          </cell>
          <cell r="D57" t="str">
            <v>Facv. 2314 Elaboracion presentacion inf. S.S.</v>
          </cell>
          <cell r="E57" t="str">
            <v>FACV</v>
          </cell>
          <cell r="F57" t="str">
            <v>2314</v>
          </cell>
          <cell r="G57">
            <v>850000</v>
          </cell>
        </row>
        <row r="58">
          <cell r="A58" t="str">
            <v>830010601</v>
          </cell>
          <cell r="B58" t="str">
            <v>SIDERURGICA DEL TURBIO DE COLOMBIA LTDA.</v>
          </cell>
          <cell r="C58">
            <v>39563</v>
          </cell>
          <cell r="D58" t="str">
            <v>Facv. 2333 Elaboracion Declaracion Renta año 2007</v>
          </cell>
          <cell r="E58" t="str">
            <v>FACV</v>
          </cell>
          <cell r="F58" t="str">
            <v>2333</v>
          </cell>
          <cell r="G58">
            <v>1200000</v>
          </cell>
        </row>
        <row r="59">
          <cell r="A59" t="str">
            <v>830010601</v>
          </cell>
          <cell r="B59" t="str">
            <v>SIDERURGICA DEL TURBIO DE COLOMBIA LTDA.</v>
          </cell>
          <cell r="C59">
            <v>39563</v>
          </cell>
          <cell r="D59" t="str">
            <v>Facv. 2334 Preparacion Inf. Exogena 2007</v>
          </cell>
          <cell r="E59" t="str">
            <v>FACV</v>
          </cell>
          <cell r="F59" t="str">
            <v>2334</v>
          </cell>
          <cell r="G59">
            <v>850000</v>
          </cell>
        </row>
        <row r="60">
          <cell r="A60" t="str">
            <v>830010601</v>
          </cell>
          <cell r="B60" t="str">
            <v>SIDERURGICA DEL TURBIO DE COLOMBIA LTDA.</v>
          </cell>
          <cell r="C60">
            <v>39626</v>
          </cell>
          <cell r="D60" t="str">
            <v>Actualizacion Registro De la Inversion Extranjera Bco Republ</v>
          </cell>
          <cell r="E60" t="str">
            <v>FACV</v>
          </cell>
          <cell r="F60" t="str">
            <v>2413</v>
          </cell>
          <cell r="G60">
            <v>350000</v>
          </cell>
        </row>
        <row r="61">
          <cell r="A61" t="str">
            <v>830010601</v>
          </cell>
          <cell r="B61" t="str">
            <v>SIDERURGICA DEL TURBIO DE COLOMBIA LTDA.</v>
          </cell>
          <cell r="C61">
            <v>39724</v>
          </cell>
          <cell r="D61" t="str">
            <v>ENVIO INFORMACION EXOGENA</v>
          </cell>
          <cell r="E61" t="str">
            <v>FACV</v>
          </cell>
          <cell r="F61" t="str">
            <v>002498</v>
          </cell>
          <cell r="G61">
            <v>350000</v>
          </cell>
        </row>
        <row r="62">
          <cell r="A62" t="str">
            <v>830010601</v>
          </cell>
          <cell r="B62" t="str">
            <v>SIDERURGICA DEL TURBIO DE COLOMBIA LTDA.</v>
          </cell>
          <cell r="C62">
            <v>39730</v>
          </cell>
          <cell r="D62" t="str">
            <v>DILIGENCIAMIENTO ENCUESTA DANE, ASISTENCIA CONTABLE</v>
          </cell>
          <cell r="E62" t="str">
            <v>FACV</v>
          </cell>
          <cell r="F62" t="str">
            <v>002500</v>
          </cell>
          <cell r="G62">
            <v>329000</v>
          </cell>
        </row>
        <row r="63">
          <cell r="A63" t="str">
            <v>830045075</v>
          </cell>
          <cell r="B63" t="str">
            <v>GONZALEZ SANTA Y CIA - SOCIEDAD CIVIL</v>
          </cell>
          <cell r="C63">
            <v>39563</v>
          </cell>
          <cell r="D63" t="str">
            <v>Fact. 2350 Elaboracion declaracion Renta año 2007</v>
          </cell>
          <cell r="E63" t="str">
            <v>FACV</v>
          </cell>
          <cell r="F63" t="str">
            <v>2350</v>
          </cell>
          <cell r="G63">
            <v>375000</v>
          </cell>
        </row>
        <row r="64">
          <cell r="A64" t="str">
            <v>830050246</v>
          </cell>
          <cell r="B64" t="str">
            <v>GLOBAL EDUCATION AGENCIA DE SEGUROS LTDA</v>
          </cell>
          <cell r="C64">
            <v>39469</v>
          </cell>
          <cell r="D64" t="str">
            <v>Revisoria fiscal mes de enero de 2008</v>
          </cell>
          <cell r="E64" t="str">
            <v>FACV</v>
          </cell>
          <cell r="F64" t="str">
            <v>11-2243</v>
          </cell>
          <cell r="G64">
            <v>1837500</v>
          </cell>
        </row>
        <row r="65">
          <cell r="A65" t="str">
            <v>830050246</v>
          </cell>
          <cell r="B65" t="str">
            <v>GLOBAL EDUCATION AGENCIA DE SEGUROS LTDA</v>
          </cell>
          <cell r="C65">
            <v>39497</v>
          </cell>
          <cell r="D65" t="str">
            <v>Revisoria Fiscal Febrero 2008</v>
          </cell>
          <cell r="E65" t="str">
            <v>FACV</v>
          </cell>
          <cell r="F65" t="str">
            <v>2269</v>
          </cell>
          <cell r="G65">
            <v>1837500</v>
          </cell>
        </row>
        <row r="66">
          <cell r="A66" t="str">
            <v>830050246</v>
          </cell>
          <cell r="B66" t="str">
            <v>GLOBAL EDUCATION AGENCIA DE SEGUROS LTDA</v>
          </cell>
          <cell r="C66">
            <v>39532</v>
          </cell>
          <cell r="D66" t="str">
            <v>Facv.2293 Revisoria Fiscal marzo 08</v>
          </cell>
          <cell r="E66" t="str">
            <v>FACV</v>
          </cell>
          <cell r="F66" t="str">
            <v>2293</v>
          </cell>
          <cell r="G66">
            <v>1837500</v>
          </cell>
        </row>
        <row r="67">
          <cell r="A67" t="str">
            <v>830050246</v>
          </cell>
          <cell r="B67" t="str">
            <v>GLOBAL EDUCATION AGENCIA DE SEGUROS LTDA</v>
          </cell>
          <cell r="C67">
            <v>39559</v>
          </cell>
          <cell r="D67" t="str">
            <v>Facv. 2322 Revisoria Fiscal abril/08</v>
          </cell>
          <cell r="E67" t="str">
            <v>FACV</v>
          </cell>
          <cell r="F67" t="str">
            <v>2322</v>
          </cell>
          <cell r="G67">
            <v>300000</v>
          </cell>
        </row>
        <row r="68">
          <cell r="A68" t="str">
            <v>830050246</v>
          </cell>
          <cell r="B68" t="str">
            <v>GLOBAL EDUCATION AGENCIA DE SEGUROS LTDA</v>
          </cell>
          <cell r="C68">
            <v>39589</v>
          </cell>
          <cell r="D68" t="str">
            <v>Facv.2376 Revisoria fiscal mayo 2008</v>
          </cell>
          <cell r="E68" t="str">
            <v>FACV</v>
          </cell>
          <cell r="F68" t="str">
            <v>2376</v>
          </cell>
          <cell r="G68">
            <v>300000</v>
          </cell>
        </row>
        <row r="69">
          <cell r="A69" t="str">
            <v>830050246</v>
          </cell>
          <cell r="B69" t="str">
            <v>GLOBAL EDUCATION AGENCIA DE SEGUROS LTDA</v>
          </cell>
          <cell r="C69">
            <v>39622</v>
          </cell>
          <cell r="D69" t="str">
            <v>Facv.2402 Serv. contables junio/08</v>
          </cell>
          <cell r="E69" t="str">
            <v>FACV</v>
          </cell>
          <cell r="F69" t="str">
            <v>2402</v>
          </cell>
          <cell r="G69">
            <v>300000</v>
          </cell>
        </row>
        <row r="70">
          <cell r="A70" t="str">
            <v>830050246</v>
          </cell>
          <cell r="B70" t="str">
            <v>GLOBAL EDUCATION AGENCIA DE SEGUROS LTDA</v>
          </cell>
          <cell r="C70">
            <v>39650</v>
          </cell>
          <cell r="D70" t="str">
            <v>Revisoria Fiscal Julio/08</v>
          </cell>
          <cell r="E70" t="str">
            <v>FACV</v>
          </cell>
          <cell r="F70" t="str">
            <v>2422</v>
          </cell>
          <cell r="G70">
            <v>300000</v>
          </cell>
        </row>
        <row r="71">
          <cell r="A71" t="str">
            <v>830050246</v>
          </cell>
          <cell r="B71" t="str">
            <v>GLOBAL EDUCATION AGENCIA DE SEGUROS LTDA</v>
          </cell>
          <cell r="C71">
            <v>39681</v>
          </cell>
          <cell r="D71" t="str">
            <v>Revisoria Fiscal Agosto 2008</v>
          </cell>
          <cell r="E71" t="str">
            <v>FACV</v>
          </cell>
          <cell r="F71" t="str">
            <v>002460</v>
          </cell>
          <cell r="G71">
            <v>300000</v>
          </cell>
        </row>
        <row r="72">
          <cell r="A72" t="str">
            <v>830050246</v>
          </cell>
          <cell r="B72" t="str">
            <v>GLOBAL EDUCATION AGENCIA DE SEGUROS LTDA</v>
          </cell>
          <cell r="C72">
            <v>39710</v>
          </cell>
          <cell r="D72" t="str">
            <v>Revisoria fiscal del mes</v>
          </cell>
          <cell r="E72" t="str">
            <v>FACV</v>
          </cell>
          <cell r="F72" t="str">
            <v>002488</v>
          </cell>
          <cell r="G72">
            <v>300000</v>
          </cell>
        </row>
        <row r="73">
          <cell r="A73" t="str">
            <v>830050246</v>
          </cell>
          <cell r="B73" t="str">
            <v>GLOBAL EDUCATION AGENCIA DE SEGUROS LTDA</v>
          </cell>
          <cell r="C73">
            <v>39741</v>
          </cell>
          <cell r="D73" t="str">
            <v>REVISORIA FISCAL MES</v>
          </cell>
          <cell r="E73" t="str">
            <v>FACV</v>
          </cell>
          <cell r="F73" t="str">
            <v>002514</v>
          </cell>
          <cell r="G73">
            <v>300000</v>
          </cell>
        </row>
        <row r="74">
          <cell r="A74" t="str">
            <v>830050246</v>
          </cell>
          <cell r="B74" t="str">
            <v>GLOBAL EDUCATION AGENCIA DE SEGUROS LTDA</v>
          </cell>
          <cell r="C74">
            <v>39772</v>
          </cell>
          <cell r="D74" t="str">
            <v>Revisoria fiscal del mes</v>
          </cell>
          <cell r="E74" t="str">
            <v>FACV</v>
          </cell>
          <cell r="F74" t="str">
            <v>002531</v>
          </cell>
          <cell r="G74">
            <v>300000</v>
          </cell>
        </row>
        <row r="75">
          <cell r="A75" t="str">
            <v>830050246</v>
          </cell>
          <cell r="B75" t="str">
            <v>GLOBAL EDUCATION AGENCIA DE SEGUROS LTDA</v>
          </cell>
          <cell r="C75">
            <v>39801</v>
          </cell>
          <cell r="D75" t="str">
            <v>Revisoria fiscal del mes</v>
          </cell>
          <cell r="E75" t="str">
            <v>FACV</v>
          </cell>
          <cell r="F75" t="str">
            <v>002553</v>
          </cell>
          <cell r="G75">
            <v>300000</v>
          </cell>
        </row>
        <row r="76">
          <cell r="A76" t="str">
            <v>830050247</v>
          </cell>
          <cell r="B76" t="str">
            <v>GLOBAL EDUCATION GROUP COLOMBIA S.A.</v>
          </cell>
          <cell r="C76">
            <v>39469</v>
          </cell>
          <cell r="D76" t="str">
            <v>Revisoria fiscal mes de enero de 2008</v>
          </cell>
          <cell r="E76" t="str">
            <v>FACV</v>
          </cell>
          <cell r="F76" t="str">
            <v>11-2244</v>
          </cell>
          <cell r="G76">
            <v>1344000</v>
          </cell>
        </row>
        <row r="77">
          <cell r="A77" t="str">
            <v>830050247</v>
          </cell>
          <cell r="B77" t="str">
            <v>GLOBAL EDUCATION GROUP COLOMBIA S.A.</v>
          </cell>
          <cell r="C77">
            <v>39497</v>
          </cell>
          <cell r="D77" t="str">
            <v>Revisoria Fiscal Febrero 2008</v>
          </cell>
          <cell r="E77" t="str">
            <v>FACV</v>
          </cell>
          <cell r="F77" t="str">
            <v>2270</v>
          </cell>
          <cell r="G77">
            <v>1344000</v>
          </cell>
        </row>
        <row r="78">
          <cell r="A78" t="str">
            <v>830050247</v>
          </cell>
          <cell r="B78" t="str">
            <v>GLOBAL EDUCATION GROUP COLOMBIA S.A.</v>
          </cell>
          <cell r="C78">
            <v>39532</v>
          </cell>
          <cell r="D78" t="str">
            <v>Facv.2294 Revisoria Fiscal marzo 08</v>
          </cell>
          <cell r="E78" t="str">
            <v>FACV</v>
          </cell>
          <cell r="F78" t="str">
            <v>2294</v>
          </cell>
          <cell r="G78">
            <v>1344000</v>
          </cell>
        </row>
        <row r="79">
          <cell r="A79" t="str">
            <v>830050247</v>
          </cell>
          <cell r="B79" t="str">
            <v>GLOBAL EDUCATION GROUP COLOMBIA S.A.</v>
          </cell>
          <cell r="C79">
            <v>39559</v>
          </cell>
          <cell r="D79" t="str">
            <v>Facv. 2323 Revisoria Fiscal abril/08</v>
          </cell>
          <cell r="E79" t="str">
            <v>FACV</v>
          </cell>
          <cell r="F79" t="str">
            <v>2323</v>
          </cell>
          <cell r="G79">
            <v>1420000</v>
          </cell>
        </row>
        <row r="80">
          <cell r="A80" t="str">
            <v>830050247</v>
          </cell>
          <cell r="B80" t="str">
            <v>GLOBAL EDUCATION GROUP COLOMBIA S.A.</v>
          </cell>
          <cell r="C80">
            <v>39589</v>
          </cell>
          <cell r="D80" t="str">
            <v>Facv.2377 Revisoria fiscal mayo 2008</v>
          </cell>
          <cell r="E80" t="str">
            <v>FACV</v>
          </cell>
          <cell r="F80" t="str">
            <v>2377</v>
          </cell>
          <cell r="G80">
            <v>1420000</v>
          </cell>
        </row>
        <row r="81">
          <cell r="A81" t="str">
            <v>830050247</v>
          </cell>
          <cell r="B81" t="str">
            <v>GLOBAL EDUCATION GROUP COLOMBIA S.A.</v>
          </cell>
          <cell r="C81">
            <v>39622</v>
          </cell>
          <cell r="D81" t="str">
            <v>Facv.2403 Revisoria Fiscal junio/08</v>
          </cell>
          <cell r="E81" t="str">
            <v>FACV</v>
          </cell>
          <cell r="F81" t="str">
            <v>2403</v>
          </cell>
          <cell r="G81">
            <v>1420000</v>
          </cell>
        </row>
        <row r="82">
          <cell r="A82" t="str">
            <v>830050247</v>
          </cell>
          <cell r="B82" t="str">
            <v>GLOBAL EDUCATION GROUP COLOMBIA S.A.</v>
          </cell>
          <cell r="C82">
            <v>39650</v>
          </cell>
          <cell r="D82" t="str">
            <v>Revisoria Fiscal Julio/08</v>
          </cell>
          <cell r="E82" t="str">
            <v>FACV</v>
          </cell>
          <cell r="F82" t="str">
            <v>2423</v>
          </cell>
          <cell r="G82">
            <v>1420000</v>
          </cell>
        </row>
        <row r="83">
          <cell r="A83" t="str">
            <v>830050247</v>
          </cell>
          <cell r="B83" t="str">
            <v>GLOBAL EDUCATION GROUP COLOMBIA S.A.</v>
          </cell>
          <cell r="C83">
            <v>39681</v>
          </cell>
          <cell r="D83" t="str">
            <v>Revisoria Fiscal Agosto 2008</v>
          </cell>
          <cell r="E83" t="str">
            <v>FACV</v>
          </cell>
          <cell r="F83" t="str">
            <v>002461</v>
          </cell>
          <cell r="G83">
            <v>1420000</v>
          </cell>
        </row>
        <row r="84">
          <cell r="A84" t="str">
            <v>830050247</v>
          </cell>
          <cell r="B84" t="str">
            <v>GLOBAL EDUCATION GROUP COLOMBIA S.A.</v>
          </cell>
          <cell r="C84">
            <v>39710</v>
          </cell>
          <cell r="D84" t="str">
            <v>Revisoria fiscal del mes</v>
          </cell>
          <cell r="E84" t="str">
            <v>FACV</v>
          </cell>
          <cell r="F84" t="str">
            <v>002496</v>
          </cell>
          <cell r="G84">
            <v>1420000</v>
          </cell>
        </row>
        <row r="85">
          <cell r="A85" t="str">
            <v>830050247</v>
          </cell>
          <cell r="B85" t="str">
            <v>GLOBAL EDUCATION GROUP COLOMBIA S.A.</v>
          </cell>
          <cell r="C85">
            <v>39752</v>
          </cell>
          <cell r="D85" t="str">
            <v>REVISORIA FISCAL MES</v>
          </cell>
          <cell r="E85" t="str">
            <v>FACV</v>
          </cell>
          <cell r="F85" t="str">
            <v>002515</v>
          </cell>
          <cell r="G85">
            <v>1420000</v>
          </cell>
        </row>
        <row r="86">
          <cell r="A86" t="str">
            <v>830050247</v>
          </cell>
          <cell r="B86" t="str">
            <v>GLOBAL EDUCATION GROUP COLOMBIA S.A.</v>
          </cell>
          <cell r="C86">
            <v>39772</v>
          </cell>
          <cell r="D86" t="str">
            <v>Revisoria fiscal de noviembre 2008</v>
          </cell>
          <cell r="E86" t="str">
            <v>FACV</v>
          </cell>
          <cell r="F86" t="str">
            <v>002532</v>
          </cell>
          <cell r="G86">
            <v>1420000</v>
          </cell>
        </row>
        <row r="87">
          <cell r="A87" t="str">
            <v>830050247</v>
          </cell>
          <cell r="B87" t="str">
            <v>GLOBAL EDUCATION GROUP COLOMBIA S.A.</v>
          </cell>
          <cell r="C87">
            <v>39801</v>
          </cell>
          <cell r="D87" t="str">
            <v>Revisoria fiscal del mes</v>
          </cell>
          <cell r="E87" t="str">
            <v>FACV</v>
          </cell>
          <cell r="F87" t="str">
            <v>002554</v>
          </cell>
          <cell r="G87">
            <v>1420000</v>
          </cell>
        </row>
        <row r="88">
          <cell r="A88" t="str">
            <v>830145281</v>
          </cell>
          <cell r="B88" t="str">
            <v>CRIQUET AVIATION COLOMBIA</v>
          </cell>
          <cell r="C88">
            <v>39566</v>
          </cell>
          <cell r="D88" t="str">
            <v>Facv. 2347 Serv contables nov y dic /07</v>
          </cell>
          <cell r="E88" t="str">
            <v>FACV</v>
          </cell>
          <cell r="F88" t="str">
            <v>2347</v>
          </cell>
          <cell r="G88">
            <v>1500000</v>
          </cell>
        </row>
        <row r="89">
          <cell r="A89" t="str">
            <v>830145281</v>
          </cell>
          <cell r="B89" t="str">
            <v>CRIQUET AVIATION COLOMBIA</v>
          </cell>
          <cell r="C89">
            <v>39566</v>
          </cell>
          <cell r="D89" t="str">
            <v>Facv. 2348 Serv contables Enero y Feb /08</v>
          </cell>
          <cell r="E89" t="str">
            <v>FACV</v>
          </cell>
          <cell r="F89" t="str">
            <v>2348</v>
          </cell>
          <cell r="G89">
            <v>1500000</v>
          </cell>
        </row>
        <row r="90">
          <cell r="A90" t="str">
            <v>830145281</v>
          </cell>
          <cell r="B90" t="str">
            <v>CRIQUET AVIATION COLOMBIA</v>
          </cell>
          <cell r="C90">
            <v>39622</v>
          </cell>
          <cell r="D90" t="str">
            <v>Facv.2409 Servicios contables marzo 2008</v>
          </cell>
          <cell r="E90" t="str">
            <v>FACV</v>
          </cell>
          <cell r="F90" t="str">
            <v>2409</v>
          </cell>
          <cell r="G90">
            <v>750000</v>
          </cell>
        </row>
        <row r="91">
          <cell r="A91" t="str">
            <v>832002072</v>
          </cell>
          <cell r="B91" t="str">
            <v>FUNDACION EDUCATIVA GIMNASIO LOS CAOBOS</v>
          </cell>
          <cell r="C91">
            <v>39463</v>
          </cell>
          <cell r="D91" t="str">
            <v>Asesoria contables mes de enero de 2008</v>
          </cell>
          <cell r="E91" t="str">
            <v>FACV</v>
          </cell>
          <cell r="F91" t="str">
            <v>11-2238</v>
          </cell>
          <cell r="G91">
            <v>791000</v>
          </cell>
        </row>
        <row r="92">
          <cell r="A92" t="str">
            <v>832002072</v>
          </cell>
          <cell r="B92" t="str">
            <v>FUNDACION EDUCATIVA GIMNASIO LOS CAOBOS</v>
          </cell>
          <cell r="C92">
            <v>39505</v>
          </cell>
          <cell r="D92" t="str">
            <v>Asesoria contable feb 2008</v>
          </cell>
          <cell r="E92" t="str">
            <v>FACV</v>
          </cell>
          <cell r="F92" t="str">
            <v>2278</v>
          </cell>
          <cell r="G92">
            <v>791000</v>
          </cell>
        </row>
        <row r="93">
          <cell r="A93" t="str">
            <v>832002072</v>
          </cell>
          <cell r="B93" t="str">
            <v>FUNDACION EDUCATIVA GIMNASIO LOS CAOBOS</v>
          </cell>
          <cell r="C93">
            <v>39532</v>
          </cell>
          <cell r="D93" t="str">
            <v>Facv.2285 Serv.contables marzo 08</v>
          </cell>
          <cell r="E93" t="str">
            <v>FACV</v>
          </cell>
          <cell r="F93" t="str">
            <v>2285</v>
          </cell>
          <cell r="G93">
            <v>791000</v>
          </cell>
        </row>
        <row r="94">
          <cell r="A94" t="str">
            <v>832002072</v>
          </cell>
          <cell r="B94" t="str">
            <v>FUNDACION EDUCATIVA GIMNASIO LOS CAOBOS</v>
          </cell>
          <cell r="C94">
            <v>39553</v>
          </cell>
          <cell r="D94" t="str">
            <v>Facv. 2316 Asesoria contable abril 2008</v>
          </cell>
          <cell r="E94" t="str">
            <v>FACV</v>
          </cell>
          <cell r="F94" t="str">
            <v>2316</v>
          </cell>
          <cell r="G94">
            <v>791000</v>
          </cell>
        </row>
        <row r="95">
          <cell r="A95" t="str">
            <v>832002072</v>
          </cell>
          <cell r="B95" t="str">
            <v>FUNDACION EDUCATIVA GIMNASIO LOS CAOBOS</v>
          </cell>
          <cell r="C95">
            <v>39583</v>
          </cell>
          <cell r="D95" t="str">
            <v>Facv.2358 Asesoria contable Mayo 08</v>
          </cell>
          <cell r="E95" t="str">
            <v>FACV</v>
          </cell>
          <cell r="F95" t="str">
            <v>2358</v>
          </cell>
          <cell r="G95">
            <v>791000</v>
          </cell>
        </row>
        <row r="96">
          <cell r="A96" t="str">
            <v>832002072</v>
          </cell>
          <cell r="B96" t="str">
            <v>FUNDACION EDUCATIVA GIMNASIO LOS CAOBOS</v>
          </cell>
          <cell r="C96">
            <v>39615</v>
          </cell>
          <cell r="D96" t="str">
            <v>Facv.2384 Asesoria contable junio/08</v>
          </cell>
          <cell r="E96" t="str">
            <v>FACV</v>
          </cell>
          <cell r="F96" t="str">
            <v>2385</v>
          </cell>
          <cell r="G96">
            <v>791000</v>
          </cell>
        </row>
        <row r="97">
          <cell r="A97" t="str">
            <v>832002072</v>
          </cell>
          <cell r="B97" t="str">
            <v>FUNDACION EDUCATIVA GIMNASIO LOS CAOBOS</v>
          </cell>
          <cell r="C97">
            <v>39644</v>
          </cell>
          <cell r="D97" t="str">
            <v>Asesoria Contable Julio/08</v>
          </cell>
          <cell r="E97" t="str">
            <v>FACV</v>
          </cell>
          <cell r="F97" t="str">
            <v>2420</v>
          </cell>
          <cell r="G97">
            <v>791000</v>
          </cell>
        </row>
        <row r="98">
          <cell r="A98" t="str">
            <v>832002072</v>
          </cell>
          <cell r="B98" t="str">
            <v>FUNDACION EDUCATIVA GIMNASIO LOS CAOBOS</v>
          </cell>
          <cell r="C98">
            <v>39675</v>
          </cell>
          <cell r="D98" t="str">
            <v>Asesoria Contable Agosto 2008</v>
          </cell>
          <cell r="E98" t="str">
            <v>FACV</v>
          </cell>
          <cell r="F98" t="str">
            <v>002444</v>
          </cell>
          <cell r="G98">
            <v>791000</v>
          </cell>
        </row>
        <row r="99">
          <cell r="A99" t="str">
            <v>832002072</v>
          </cell>
          <cell r="B99" t="str">
            <v>FUNDACION EDUCATIVA GIMNASIO LOS CAOBOS</v>
          </cell>
          <cell r="C99">
            <v>39706</v>
          </cell>
          <cell r="D99" t="str">
            <v>Asesoria contables del mes</v>
          </cell>
          <cell r="E99" t="str">
            <v>FACV</v>
          </cell>
          <cell r="F99" t="str">
            <v>002474</v>
          </cell>
          <cell r="G99">
            <v>838000</v>
          </cell>
        </row>
        <row r="100">
          <cell r="A100" t="str">
            <v>832002072</v>
          </cell>
          <cell r="B100" t="str">
            <v>FUNDACION EDUCATIVA GIMNASIO LOS CAOBOS</v>
          </cell>
          <cell r="C100">
            <v>39736</v>
          </cell>
          <cell r="D100" t="str">
            <v>ASESORIA CONTABLE OCTUBRE 2008</v>
          </cell>
          <cell r="E100" t="str">
            <v>FACV</v>
          </cell>
          <cell r="F100" t="str">
            <v>002501</v>
          </cell>
          <cell r="G100">
            <v>838000</v>
          </cell>
        </row>
        <row r="101">
          <cell r="A101" t="str">
            <v>832002072</v>
          </cell>
          <cell r="B101" t="str">
            <v>FUNDACION EDUCATIVA GIMNASIO LOS CAOBOS</v>
          </cell>
          <cell r="C101">
            <v>39770</v>
          </cell>
          <cell r="D101" t="str">
            <v>Asesoria contable del mes</v>
          </cell>
          <cell r="E101" t="str">
            <v>FACV</v>
          </cell>
          <cell r="F101" t="str">
            <v>002520</v>
          </cell>
          <cell r="G101">
            <v>838000</v>
          </cell>
        </row>
        <row r="102">
          <cell r="A102" t="str">
            <v>832002072</v>
          </cell>
          <cell r="B102" t="str">
            <v>FUNDACION EDUCATIVA GIMNASIO LOS CAOBOS</v>
          </cell>
          <cell r="C102">
            <v>39797</v>
          </cell>
          <cell r="D102" t="str">
            <v>Asesoria contable del mes</v>
          </cell>
          <cell r="E102" t="str">
            <v>FACV</v>
          </cell>
          <cell r="F102" t="str">
            <v>002540</v>
          </cell>
          <cell r="G102">
            <v>838000</v>
          </cell>
        </row>
        <row r="103">
          <cell r="A103" t="str">
            <v>860031002</v>
          </cell>
          <cell r="B103" t="str">
            <v>AZCUENAGA IREGUI Y CIA LTDA.</v>
          </cell>
          <cell r="C103">
            <v>39563</v>
          </cell>
          <cell r="D103" t="str">
            <v>Facv. 2331 Elaboracion Declaracion Renta año 2007</v>
          </cell>
          <cell r="E103" t="str">
            <v>FACV</v>
          </cell>
          <cell r="F103" t="str">
            <v>2331</v>
          </cell>
          <cell r="G103">
            <v>480000</v>
          </cell>
        </row>
        <row r="104">
          <cell r="A104" t="str">
            <v>860037804</v>
          </cell>
          <cell r="B104" t="str">
            <v>PEÑA OSPINA CIA S EN C A</v>
          </cell>
          <cell r="C104">
            <v>39497</v>
          </cell>
          <cell r="D104" t="str">
            <v>Revisoria Fiscal ene y feb 08</v>
          </cell>
          <cell r="E104" t="str">
            <v>FACV</v>
          </cell>
          <cell r="F104" t="str">
            <v>2266</v>
          </cell>
          <cell r="G104">
            <v>760000</v>
          </cell>
        </row>
        <row r="105">
          <cell r="A105" t="str">
            <v>860037804</v>
          </cell>
          <cell r="B105" t="str">
            <v>PEÑA OSPINA CIA S EN C A</v>
          </cell>
          <cell r="C105">
            <v>39497</v>
          </cell>
          <cell r="D105" t="str">
            <v>Revisoria Fiscal ene y feb 08</v>
          </cell>
          <cell r="E105" t="str">
            <v>FACV</v>
          </cell>
          <cell r="F105" t="str">
            <v>2266</v>
          </cell>
          <cell r="G105">
            <v>-760000</v>
          </cell>
        </row>
        <row r="106">
          <cell r="A106" t="str">
            <v>860037804</v>
          </cell>
          <cell r="B106" t="str">
            <v>PEÑA OSPINA CIA S EN C A</v>
          </cell>
          <cell r="C106">
            <v>39532</v>
          </cell>
          <cell r="D106" t="str">
            <v>Facv.2292 Revisoria Fiscal marzo 08</v>
          </cell>
          <cell r="E106" t="str">
            <v>FACV</v>
          </cell>
          <cell r="F106" t="str">
            <v>2292</v>
          </cell>
          <cell r="G106">
            <v>380000</v>
          </cell>
        </row>
        <row r="107">
          <cell r="A107" t="str">
            <v>860037804</v>
          </cell>
          <cell r="B107" t="str">
            <v>PEÑA OSPINA CIA S EN C A</v>
          </cell>
          <cell r="C107">
            <v>39532</v>
          </cell>
          <cell r="D107" t="str">
            <v>Facv.2292 Revisoria Fiscal marzo 08</v>
          </cell>
          <cell r="E107" t="str">
            <v>FACV</v>
          </cell>
          <cell r="F107" t="str">
            <v>2292</v>
          </cell>
          <cell r="G107">
            <v>-380000</v>
          </cell>
        </row>
        <row r="108">
          <cell r="A108" t="str">
            <v>860037804</v>
          </cell>
          <cell r="B108" t="str">
            <v>PEÑA OSPINA CIA S EN C A</v>
          </cell>
          <cell r="C108">
            <v>39553</v>
          </cell>
          <cell r="D108" t="str">
            <v>Facv. 2311 Revisoria Fiscal abril /08</v>
          </cell>
          <cell r="E108" t="str">
            <v>FACV</v>
          </cell>
          <cell r="F108" t="str">
            <v>2311</v>
          </cell>
          <cell r="G108">
            <v>600000</v>
          </cell>
        </row>
        <row r="109">
          <cell r="A109" t="str">
            <v>860037804</v>
          </cell>
          <cell r="B109" t="str">
            <v>PEÑA OSPINA CIA S EN C A</v>
          </cell>
          <cell r="C109">
            <v>39596</v>
          </cell>
          <cell r="D109" t="str">
            <v>Pago fac.2311 Abr/08</v>
          </cell>
          <cell r="E109" t="str">
            <v>RCA</v>
          </cell>
          <cell r="F109" t="str">
            <v>12-100</v>
          </cell>
          <cell r="G109">
            <v>-600000</v>
          </cell>
        </row>
        <row r="110">
          <cell r="A110" t="str">
            <v>860061651</v>
          </cell>
          <cell r="B110" t="str">
            <v>COMPAÑIA INVERSIONISTA COLOMBIANA S.A.</v>
          </cell>
          <cell r="C110">
            <v>39559</v>
          </cell>
          <cell r="D110" t="str">
            <v>Facv. 2320 Revisoria FIiscal abril/08</v>
          </cell>
          <cell r="E110" t="str">
            <v>FACV</v>
          </cell>
          <cell r="F110" t="str">
            <v>2320</v>
          </cell>
          <cell r="G110">
            <v>500000</v>
          </cell>
        </row>
        <row r="111">
          <cell r="A111" t="str">
            <v>860061651</v>
          </cell>
          <cell r="B111" t="str">
            <v>COMPAÑIA INVERSIONISTA COLOMBIANA S.A.</v>
          </cell>
          <cell r="C111">
            <v>39589</v>
          </cell>
          <cell r="D111" t="str">
            <v>Facv.2375 Revisoria fiscal mayo 2008</v>
          </cell>
          <cell r="E111" t="str">
            <v>FACV</v>
          </cell>
          <cell r="F111" t="str">
            <v>2375</v>
          </cell>
          <cell r="G111">
            <v>500000</v>
          </cell>
        </row>
        <row r="112">
          <cell r="A112" t="str">
            <v>860061651</v>
          </cell>
          <cell r="B112" t="str">
            <v>COMPAÑIA INVERSIONISTA COLOMBIANA S.A.</v>
          </cell>
          <cell r="C112">
            <v>39622</v>
          </cell>
          <cell r="D112" t="str">
            <v>Facv.2410 Revisoria Fiscal junio/08</v>
          </cell>
          <cell r="E112" t="str">
            <v>FACV</v>
          </cell>
          <cell r="F112" t="str">
            <v>2410</v>
          </cell>
          <cell r="G112">
            <v>500000</v>
          </cell>
        </row>
        <row r="113">
          <cell r="A113" t="str">
            <v>860061651</v>
          </cell>
          <cell r="B113" t="str">
            <v>COMPAÑIA INVERSIONISTA COLOMBIANA S.A.</v>
          </cell>
          <cell r="C113">
            <v>39650</v>
          </cell>
          <cell r="D113" t="str">
            <v>Revisoria Fiscal Julio /08</v>
          </cell>
          <cell r="E113" t="str">
            <v>FACV</v>
          </cell>
          <cell r="F113" t="str">
            <v>2418</v>
          </cell>
          <cell r="G113">
            <v>500000</v>
          </cell>
        </row>
        <row r="114">
          <cell r="A114" t="str">
            <v>860061651</v>
          </cell>
          <cell r="B114" t="str">
            <v>COMPAÑIA INVERSIONISTA COLOMBIANA S.A.</v>
          </cell>
          <cell r="C114">
            <v>39681</v>
          </cell>
          <cell r="D114" t="str">
            <v>Revisoria Fiscal Agosto 2008</v>
          </cell>
          <cell r="E114" t="str">
            <v>FACV</v>
          </cell>
          <cell r="F114" t="str">
            <v>002458</v>
          </cell>
          <cell r="G114">
            <v>500000</v>
          </cell>
        </row>
        <row r="115">
          <cell r="A115" t="str">
            <v>860061651</v>
          </cell>
          <cell r="B115" t="str">
            <v>COMPAÑIA INVERSIONISTA COLOMBIANA S.A.</v>
          </cell>
          <cell r="C115">
            <v>39710</v>
          </cell>
          <cell r="D115" t="str">
            <v>Revisoria fiscal del mes</v>
          </cell>
          <cell r="E115" t="str">
            <v>FACV</v>
          </cell>
          <cell r="F115" t="str">
            <v>002486</v>
          </cell>
          <cell r="G115">
            <v>500000</v>
          </cell>
        </row>
        <row r="116">
          <cell r="A116" t="str">
            <v>860061651</v>
          </cell>
          <cell r="B116" t="str">
            <v>COMPAÑIA INVERSIONISTA COLOMBIANA S.A.</v>
          </cell>
          <cell r="C116">
            <v>39741</v>
          </cell>
          <cell r="D116" t="str">
            <v>REVISORIA FISCAL MES</v>
          </cell>
          <cell r="E116" t="str">
            <v>FACV</v>
          </cell>
          <cell r="F116" t="str">
            <v>002512</v>
          </cell>
          <cell r="G116">
            <v>500000</v>
          </cell>
        </row>
        <row r="117">
          <cell r="A117" t="str">
            <v>860061651</v>
          </cell>
          <cell r="B117" t="str">
            <v>COMPAÑIA INVERSIONISTA COLOMBIANA S.A.</v>
          </cell>
          <cell r="C117">
            <v>39772</v>
          </cell>
          <cell r="D117" t="str">
            <v>Revisoria fiscal del mes</v>
          </cell>
          <cell r="E117" t="str">
            <v>FACV</v>
          </cell>
          <cell r="F117" t="str">
            <v>002529</v>
          </cell>
          <cell r="G117">
            <v>500000</v>
          </cell>
        </row>
        <row r="118">
          <cell r="A118" t="str">
            <v>860061651</v>
          </cell>
          <cell r="B118" t="str">
            <v>COMPAÑIA INVERSIONISTA COLOMBIANA S.A.</v>
          </cell>
          <cell r="C118">
            <v>39801</v>
          </cell>
          <cell r="D118" t="str">
            <v>Revisoria fiscal del mes</v>
          </cell>
          <cell r="E118" t="str">
            <v>FACV</v>
          </cell>
          <cell r="F118" t="str">
            <v>002551</v>
          </cell>
          <cell r="G118">
            <v>500000</v>
          </cell>
        </row>
        <row r="119">
          <cell r="A119" t="str">
            <v>860501084</v>
          </cell>
          <cell r="B119" t="str">
            <v>INVERSIONES E INGENIERIA FINANCIERA S EN C</v>
          </cell>
          <cell r="C119">
            <v>39665</v>
          </cell>
          <cell r="D119" t="str">
            <v>Tramite Devolucion Sobrante Renta año 2007</v>
          </cell>
          <cell r="E119" t="str">
            <v>FACV</v>
          </cell>
          <cell r="F119" t="str">
            <v>002442</v>
          </cell>
          <cell r="G119">
            <v>800000</v>
          </cell>
        </row>
        <row r="120">
          <cell r="A120" t="str">
            <v>890306094</v>
          </cell>
          <cell r="B120" t="str">
            <v>G.I CONSULTORES ANDINOS S.A</v>
          </cell>
          <cell r="C120">
            <v>39563</v>
          </cell>
          <cell r="D120" t="str">
            <v>Facv. 2341 Elaboracion declaracion Renta año 2007</v>
          </cell>
          <cell r="E120" t="str">
            <v>FACV</v>
          </cell>
          <cell r="F120" t="str">
            <v>2341</v>
          </cell>
          <cell r="G120">
            <v>535000</v>
          </cell>
        </row>
        <row r="121">
          <cell r="A121" t="str">
            <v>900040756</v>
          </cell>
          <cell r="B121" t="str">
            <v>ALOCONTACTO S.A.</v>
          </cell>
          <cell r="C121">
            <v>39563</v>
          </cell>
          <cell r="D121" t="str">
            <v>Facv. 2339 Elaboracion declaracion Renta año 2007</v>
          </cell>
          <cell r="E121" t="str">
            <v>FACV</v>
          </cell>
          <cell r="F121" t="str">
            <v>2339</v>
          </cell>
          <cell r="G121">
            <v>900000</v>
          </cell>
        </row>
        <row r="122">
          <cell r="A122" t="str">
            <v>900040756</v>
          </cell>
          <cell r="B122" t="str">
            <v>ALOCONTACTO S.A.</v>
          </cell>
          <cell r="C122">
            <v>39478</v>
          </cell>
          <cell r="D122" t="str">
            <v>Servicios contables mes de enero de 2008</v>
          </cell>
          <cell r="E122" t="str">
            <v>FACV</v>
          </cell>
          <cell r="F122" t="str">
            <v>11-2254</v>
          </cell>
          <cell r="G122">
            <v>900000</v>
          </cell>
        </row>
        <row r="123">
          <cell r="A123" t="str">
            <v>900040756</v>
          </cell>
          <cell r="B123" t="str">
            <v>ALOCONTACTO S.A.</v>
          </cell>
          <cell r="C123">
            <v>39478</v>
          </cell>
          <cell r="D123" t="str">
            <v>Servicios proceso nomina mes de enero de 2008</v>
          </cell>
          <cell r="E123" t="str">
            <v>FACV</v>
          </cell>
          <cell r="F123" t="str">
            <v>11-2255</v>
          </cell>
          <cell r="G123">
            <v>385000</v>
          </cell>
        </row>
        <row r="124">
          <cell r="A124" t="str">
            <v>900040756</v>
          </cell>
          <cell r="B124" t="str">
            <v>ALOCONTACTO S.A.</v>
          </cell>
          <cell r="C124">
            <v>39497</v>
          </cell>
          <cell r="D124" t="str">
            <v>Proceso Nómina febrero de 2008</v>
          </cell>
          <cell r="E124" t="str">
            <v>FACV</v>
          </cell>
          <cell r="F124" t="str">
            <v>2272</v>
          </cell>
          <cell r="G124">
            <v>385000</v>
          </cell>
        </row>
        <row r="125">
          <cell r="A125" t="str">
            <v>900040756</v>
          </cell>
          <cell r="B125" t="str">
            <v>ALOCONTACTO S.A.</v>
          </cell>
          <cell r="C125">
            <v>39497</v>
          </cell>
          <cell r="D125" t="str">
            <v>Servicios Contables febrero 2008</v>
          </cell>
          <cell r="E125" t="str">
            <v>FACV</v>
          </cell>
          <cell r="F125" t="str">
            <v>2271</v>
          </cell>
          <cell r="G125">
            <v>900000</v>
          </cell>
        </row>
        <row r="126">
          <cell r="A126" t="str">
            <v>900040756</v>
          </cell>
          <cell r="B126" t="str">
            <v>ALOCONTACTO S.A.</v>
          </cell>
          <cell r="C126">
            <v>39532</v>
          </cell>
          <cell r="D126" t="str">
            <v>Facv.2296 Serv. contables marzo 2008</v>
          </cell>
          <cell r="E126" t="str">
            <v>FACV</v>
          </cell>
          <cell r="F126" t="str">
            <v>2296</v>
          </cell>
          <cell r="G126">
            <v>900000</v>
          </cell>
        </row>
        <row r="127">
          <cell r="A127" t="str">
            <v>900040756</v>
          </cell>
          <cell r="B127" t="str">
            <v>ALOCONTACTO S.A.</v>
          </cell>
          <cell r="C127">
            <v>39532</v>
          </cell>
          <cell r="D127" t="str">
            <v>Facv.2295 Proc.Nómina marzo 2008</v>
          </cell>
          <cell r="E127" t="str">
            <v>FACV</v>
          </cell>
          <cell r="F127" t="str">
            <v>2295</v>
          </cell>
          <cell r="G127">
            <v>385000</v>
          </cell>
        </row>
        <row r="128">
          <cell r="A128" t="str">
            <v>900040756</v>
          </cell>
          <cell r="B128" t="str">
            <v>ALOCONTACTO S.A.</v>
          </cell>
          <cell r="C128">
            <v>39559</v>
          </cell>
          <cell r="D128" t="str">
            <v>Facv. 2318 Proceso de nomina abril/08</v>
          </cell>
          <cell r="E128" t="str">
            <v>FACV</v>
          </cell>
          <cell r="F128" t="str">
            <v>2318</v>
          </cell>
          <cell r="G128">
            <v>385000</v>
          </cell>
        </row>
        <row r="129">
          <cell r="A129" t="str">
            <v>900040756</v>
          </cell>
          <cell r="B129" t="str">
            <v>ALOCONTACTO S.A.</v>
          </cell>
          <cell r="C129">
            <v>39559</v>
          </cell>
          <cell r="D129" t="str">
            <v>Facv. 2319 Serv contables abril /08</v>
          </cell>
          <cell r="E129" t="str">
            <v>FACV</v>
          </cell>
          <cell r="F129" t="str">
            <v>2319</v>
          </cell>
          <cell r="G129">
            <v>900000</v>
          </cell>
        </row>
        <row r="130">
          <cell r="A130" t="str">
            <v>900040756</v>
          </cell>
          <cell r="B130" t="str">
            <v>ALOCONTACTO S.A.</v>
          </cell>
          <cell r="C130">
            <v>39589</v>
          </cell>
          <cell r="D130" t="str">
            <v>Facv.2374 Serv.contables  mayo 2008</v>
          </cell>
          <cell r="E130" t="str">
            <v>FACV</v>
          </cell>
          <cell r="F130" t="str">
            <v>2374</v>
          </cell>
          <cell r="G130">
            <v>900000</v>
          </cell>
        </row>
        <row r="131">
          <cell r="A131" t="str">
            <v>900040756</v>
          </cell>
          <cell r="B131" t="str">
            <v>ALOCONTACTO S.A.</v>
          </cell>
          <cell r="C131">
            <v>39589</v>
          </cell>
          <cell r="D131" t="str">
            <v>Facv.2372 Proceso de nómina Mayo 08</v>
          </cell>
          <cell r="E131" t="str">
            <v>FACV</v>
          </cell>
          <cell r="F131" t="str">
            <v>2372</v>
          </cell>
          <cell r="G131">
            <v>385000</v>
          </cell>
        </row>
        <row r="132">
          <cell r="A132" t="str">
            <v>900040756</v>
          </cell>
          <cell r="B132" t="str">
            <v>ALOCONTACTO S.A.</v>
          </cell>
          <cell r="C132">
            <v>39622</v>
          </cell>
          <cell r="D132" t="str">
            <v>Facv.2398  Proceso de nomina junio/08</v>
          </cell>
          <cell r="E132" t="str">
            <v>FACV</v>
          </cell>
          <cell r="F132" t="str">
            <v>2398</v>
          </cell>
          <cell r="G132">
            <v>385000</v>
          </cell>
        </row>
        <row r="133">
          <cell r="A133" t="str">
            <v>900040756</v>
          </cell>
          <cell r="B133" t="str">
            <v>ALOCONTACTO S.A.</v>
          </cell>
          <cell r="C133">
            <v>39622</v>
          </cell>
          <cell r="D133" t="str">
            <v>Facv.2399 Serv. Contables junio/08</v>
          </cell>
          <cell r="E133" t="str">
            <v>FACV</v>
          </cell>
          <cell r="F133" t="str">
            <v>2399</v>
          </cell>
          <cell r="G133">
            <v>900000</v>
          </cell>
        </row>
        <row r="134">
          <cell r="A134" t="str">
            <v>900040756</v>
          </cell>
          <cell r="B134" t="str">
            <v>ALOCONTACTO S.A.</v>
          </cell>
          <cell r="C134">
            <v>39650</v>
          </cell>
          <cell r="D134" t="str">
            <v>Servicios contables julio/08-Proceso nomina Jul/08</v>
          </cell>
          <cell r="E134" t="str">
            <v>FACV</v>
          </cell>
          <cell r="F134" t="str">
            <v>2415</v>
          </cell>
          <cell r="G134">
            <v>1285000</v>
          </cell>
        </row>
        <row r="135">
          <cell r="A135" t="str">
            <v>900040756</v>
          </cell>
          <cell r="B135" t="str">
            <v>ALOCONTACTO S.A.</v>
          </cell>
          <cell r="C135">
            <v>39681</v>
          </cell>
          <cell r="D135" t="str">
            <v>Servicios Contables, Proceso Nomina Agosto 2008</v>
          </cell>
          <cell r="E135" t="str">
            <v>FACV</v>
          </cell>
          <cell r="F135" t="str">
            <v>002456</v>
          </cell>
          <cell r="G135">
            <v>1285000</v>
          </cell>
        </row>
        <row r="136">
          <cell r="A136" t="str">
            <v>900040756</v>
          </cell>
          <cell r="B136" t="str">
            <v>ALOCONTACTO S.A.</v>
          </cell>
          <cell r="C136">
            <v>39710</v>
          </cell>
          <cell r="D136" t="str">
            <v>Servicios contables y proceso de nomina</v>
          </cell>
          <cell r="E136" t="str">
            <v>FACV</v>
          </cell>
          <cell r="F136" t="str">
            <v>002484</v>
          </cell>
          <cell r="G136">
            <v>1285000</v>
          </cell>
        </row>
        <row r="137">
          <cell r="A137" t="str">
            <v>900040756</v>
          </cell>
          <cell r="B137" t="str">
            <v>ALOCONTACTO S.A.</v>
          </cell>
          <cell r="C137">
            <v>39741</v>
          </cell>
          <cell r="D137" t="str">
            <v>SERVICIOS CONTABLES MES</v>
          </cell>
          <cell r="E137" t="str">
            <v>FACV</v>
          </cell>
          <cell r="F137" t="str">
            <v>002510</v>
          </cell>
          <cell r="G137">
            <v>1285000</v>
          </cell>
        </row>
        <row r="138">
          <cell r="A138" t="str">
            <v>900040756</v>
          </cell>
          <cell r="B138" t="str">
            <v>ALOCONTACTO S.A.</v>
          </cell>
          <cell r="C138">
            <v>39772</v>
          </cell>
          <cell r="D138" t="str">
            <v>Honorarios por servicios contables Nov/08-Retroact.proc nomi</v>
          </cell>
          <cell r="E138" t="str">
            <v>FACV</v>
          </cell>
          <cell r="F138" t="str">
            <v>002536</v>
          </cell>
          <cell r="G138">
            <v>2117000</v>
          </cell>
        </row>
        <row r="139">
          <cell r="A139" t="str">
            <v>900040756</v>
          </cell>
          <cell r="B139" t="str">
            <v>ALOCONTACTO S.A.</v>
          </cell>
          <cell r="C139">
            <v>39801</v>
          </cell>
          <cell r="D139" t="str">
            <v>Honorarios por servicios y proceso nomina del mes</v>
          </cell>
          <cell r="E139" t="str">
            <v>FACV</v>
          </cell>
          <cell r="F139" t="str">
            <v>002550</v>
          </cell>
          <cell r="G139">
            <v>1413000</v>
          </cell>
        </row>
        <row r="140">
          <cell r="A140" t="str">
            <v>900124760</v>
          </cell>
          <cell r="B140" t="str">
            <v>GRASOPEÑA</v>
          </cell>
          <cell r="C140">
            <v>39469</v>
          </cell>
          <cell r="D140" t="str">
            <v>Revisoria Fiscal mes de enero de 2008</v>
          </cell>
          <cell r="E140" t="str">
            <v>FACV</v>
          </cell>
          <cell r="F140" t="str">
            <v>11-2249</v>
          </cell>
          <cell r="G140">
            <v>800000</v>
          </cell>
        </row>
        <row r="141">
          <cell r="A141" t="str">
            <v>900124760</v>
          </cell>
          <cell r="B141" t="str">
            <v>GRASOPEÑA</v>
          </cell>
          <cell r="C141">
            <v>39497</v>
          </cell>
          <cell r="D141" t="str">
            <v>Revisoria Fiscal Febrero 2008</v>
          </cell>
          <cell r="E141" t="str">
            <v>FACV</v>
          </cell>
          <cell r="F141" t="str">
            <v>2277</v>
          </cell>
          <cell r="G141">
            <v>800000</v>
          </cell>
        </row>
        <row r="142">
          <cell r="A142" t="str">
            <v>900124760</v>
          </cell>
          <cell r="B142" t="str">
            <v>GRASOPEÑA</v>
          </cell>
          <cell r="C142">
            <v>39532</v>
          </cell>
          <cell r="D142" t="str">
            <v>Facv.2301 Revisoria fiscal marzo 2008</v>
          </cell>
          <cell r="E142" t="str">
            <v>FACV</v>
          </cell>
          <cell r="F142" t="str">
            <v>2301</v>
          </cell>
          <cell r="G142">
            <v>800000</v>
          </cell>
        </row>
        <row r="143">
          <cell r="A143" t="str">
            <v>900124760</v>
          </cell>
          <cell r="B143" t="str">
            <v>GRASOPEÑA</v>
          </cell>
          <cell r="C143">
            <v>39553</v>
          </cell>
          <cell r="D143" t="str">
            <v>Facv. 2307 Revisoria Fiscal abril /08</v>
          </cell>
          <cell r="E143" t="str">
            <v>FACV</v>
          </cell>
          <cell r="F143" t="str">
            <v>2307</v>
          </cell>
          <cell r="G143">
            <v>1000000</v>
          </cell>
        </row>
        <row r="144">
          <cell r="A144" t="str">
            <v>900124760</v>
          </cell>
          <cell r="B144" t="str">
            <v>GRASOPEÑA</v>
          </cell>
          <cell r="C144">
            <v>39583</v>
          </cell>
          <cell r="D144" t="str">
            <v>Facv.2360 Rev.fiscal Mayo 08</v>
          </cell>
          <cell r="E144" t="str">
            <v>FACV</v>
          </cell>
          <cell r="F144" t="str">
            <v>2360</v>
          </cell>
          <cell r="G144">
            <v>1000000</v>
          </cell>
        </row>
        <row r="145">
          <cell r="A145" t="str">
            <v>900124760</v>
          </cell>
          <cell r="B145" t="str">
            <v>GRASOPEÑA</v>
          </cell>
          <cell r="C145">
            <v>39615</v>
          </cell>
          <cell r="D145" t="str">
            <v>Facv.2387 Revisoria Fiscal junio /08</v>
          </cell>
          <cell r="E145" t="str">
            <v>FACV</v>
          </cell>
          <cell r="F145" t="str">
            <v>2387</v>
          </cell>
          <cell r="G145">
            <v>1000000</v>
          </cell>
        </row>
        <row r="146">
          <cell r="A146" t="str">
            <v>900124760</v>
          </cell>
          <cell r="B146" t="str">
            <v>GRASOPEÑA</v>
          </cell>
          <cell r="C146">
            <v>39644</v>
          </cell>
          <cell r="D146" t="str">
            <v>Revisoria Fiscal Jullio 2008</v>
          </cell>
          <cell r="E146" t="str">
            <v>FACV</v>
          </cell>
          <cell r="F146" t="str">
            <v>2426</v>
          </cell>
          <cell r="G146">
            <v>1000000</v>
          </cell>
        </row>
        <row r="147">
          <cell r="A147" t="str">
            <v>900124760</v>
          </cell>
          <cell r="B147" t="str">
            <v>GRASOPEÑA</v>
          </cell>
          <cell r="C147">
            <v>39675</v>
          </cell>
          <cell r="D147" t="str">
            <v>Revisoria Fiscal Agosto 2008</v>
          </cell>
          <cell r="E147" t="str">
            <v>FACV</v>
          </cell>
          <cell r="F147" t="str">
            <v>002447</v>
          </cell>
          <cell r="G147">
            <v>1000000</v>
          </cell>
        </row>
        <row r="148">
          <cell r="A148" t="str">
            <v>900124760</v>
          </cell>
          <cell r="B148" t="str">
            <v>GRASOPEÑA</v>
          </cell>
          <cell r="C148">
            <v>39706</v>
          </cell>
          <cell r="D148" t="str">
            <v>Revisoria fiscal del mes</v>
          </cell>
          <cell r="E148" t="str">
            <v>FACV</v>
          </cell>
          <cell r="F148" t="str">
            <v>002475</v>
          </cell>
          <cell r="G148">
            <v>1000000</v>
          </cell>
        </row>
        <row r="149">
          <cell r="A149" t="str">
            <v>900124760</v>
          </cell>
          <cell r="B149" t="str">
            <v>GRASOPEÑA</v>
          </cell>
          <cell r="C149">
            <v>39736</v>
          </cell>
          <cell r="D149" t="str">
            <v>REVISORIA FISCAL CORRESPONDIENTE AL MES</v>
          </cell>
          <cell r="E149" t="str">
            <v>FACV</v>
          </cell>
          <cell r="F149" t="str">
            <v>002503</v>
          </cell>
          <cell r="G149">
            <v>1000000</v>
          </cell>
        </row>
        <row r="150">
          <cell r="A150" t="str">
            <v>900124760</v>
          </cell>
          <cell r="B150" t="str">
            <v>GRASOPEÑA</v>
          </cell>
          <cell r="C150">
            <v>39770</v>
          </cell>
          <cell r="D150" t="str">
            <v>Revisoria fiscal del mes</v>
          </cell>
          <cell r="E150" t="str">
            <v>FACV</v>
          </cell>
          <cell r="F150" t="str">
            <v>002522</v>
          </cell>
          <cell r="G150">
            <v>1000000</v>
          </cell>
        </row>
        <row r="151">
          <cell r="A151" t="str">
            <v>900124760</v>
          </cell>
          <cell r="B151" t="str">
            <v>GRASOPEÑA</v>
          </cell>
          <cell r="C151">
            <v>39797</v>
          </cell>
          <cell r="D151" t="str">
            <v>Revisoria fiscal del mes</v>
          </cell>
          <cell r="E151" t="str">
            <v>FACV</v>
          </cell>
          <cell r="F151" t="str">
            <v>002542</v>
          </cell>
          <cell r="G151">
            <v>1000000</v>
          </cell>
        </row>
        <row r="152">
          <cell r="A152" t="str">
            <v>900157883</v>
          </cell>
          <cell r="B152" t="str">
            <v>TECNIMAGEN E.U</v>
          </cell>
          <cell r="C152">
            <v>39563</v>
          </cell>
          <cell r="D152" t="str">
            <v>Facv. 2330 Elaboracion Declaracion Renta año 2007</v>
          </cell>
          <cell r="E152" t="str">
            <v>FACV</v>
          </cell>
          <cell r="F152" t="str">
            <v>2330</v>
          </cell>
          <cell r="G152">
            <v>550000</v>
          </cell>
        </row>
        <row r="153">
          <cell r="A153" t="str">
            <v>900177329</v>
          </cell>
          <cell r="B153" t="str">
            <v>M&amp;M TRADE AND LAW LTDA.</v>
          </cell>
          <cell r="C153">
            <v>39563</v>
          </cell>
          <cell r="D153" t="str">
            <v>Facv. 2337 Elaboracion declaracion Renta año 2007</v>
          </cell>
          <cell r="E153" t="str">
            <v>FACV</v>
          </cell>
          <cell r="F153" t="str">
            <v>2337</v>
          </cell>
          <cell r="G153">
            <v>460000</v>
          </cell>
        </row>
        <row r="154">
          <cell r="A154" t="str">
            <v>900185009</v>
          </cell>
          <cell r="B154" t="str">
            <v>SOC.AGRICOLA PECUARIA E INVER.EL COPEY LTDA.</v>
          </cell>
          <cell r="C154">
            <v>39563</v>
          </cell>
          <cell r="D154" t="str">
            <v>Facv. 2340 Elaboracion declaracion Renta año 2007</v>
          </cell>
          <cell r="E154" t="str">
            <v>FACV</v>
          </cell>
          <cell r="F154" t="str">
            <v>2340</v>
          </cell>
          <cell r="G154">
            <v>500000</v>
          </cell>
        </row>
        <row r="155">
          <cell r="A155" t="str">
            <v>900199601</v>
          </cell>
          <cell r="B155" t="str">
            <v>PLATAMOVIL COLOMBIA S.A.</v>
          </cell>
          <cell r="C155">
            <v>39535</v>
          </cell>
          <cell r="D155" t="str">
            <v>Facv.2305 Servicios contables marzo 08</v>
          </cell>
          <cell r="E155" t="str">
            <v>FACV</v>
          </cell>
          <cell r="F155" t="str">
            <v>2305</v>
          </cell>
          <cell r="G155">
            <v>1700000</v>
          </cell>
        </row>
        <row r="156">
          <cell r="A156" t="str">
            <v>900199601</v>
          </cell>
          <cell r="B156" t="str">
            <v>PLATAMOVIL COLOMBIA S.A.</v>
          </cell>
          <cell r="C156">
            <v>39563</v>
          </cell>
          <cell r="D156" t="str">
            <v>Fact. 2354 Serv contables abril /08</v>
          </cell>
          <cell r="E156" t="str">
            <v>FACV</v>
          </cell>
          <cell r="F156" t="str">
            <v>2354</v>
          </cell>
          <cell r="G156">
            <v>850000</v>
          </cell>
        </row>
        <row r="157">
          <cell r="A157" t="str">
            <v>900199601</v>
          </cell>
          <cell r="B157" t="str">
            <v>PLATAMOVIL COLOMBIA S.A.</v>
          </cell>
          <cell r="C157">
            <v>39591</v>
          </cell>
          <cell r="D157" t="str">
            <v>Facv.2382 Serv.contables mayo 2008</v>
          </cell>
          <cell r="E157" t="str">
            <v>FACV</v>
          </cell>
          <cell r="F157" t="str">
            <v>2382</v>
          </cell>
          <cell r="G157">
            <v>850000</v>
          </cell>
        </row>
        <row r="158">
          <cell r="A158" t="str">
            <v>900199601</v>
          </cell>
          <cell r="B158" t="str">
            <v>PLATAMOVIL COLOMBIA S.A.</v>
          </cell>
          <cell r="C158">
            <v>39622</v>
          </cell>
          <cell r="D158" t="str">
            <v>Facv.2406 Servicicos contables junio 08</v>
          </cell>
          <cell r="E158" t="str">
            <v>FACV</v>
          </cell>
          <cell r="F158" t="str">
            <v>2406</v>
          </cell>
          <cell r="G158">
            <v>850000</v>
          </cell>
        </row>
        <row r="159">
          <cell r="A159" t="str">
            <v>900199601</v>
          </cell>
          <cell r="B159" t="str">
            <v>PLATAMOVIL COLOMBIA S.A.</v>
          </cell>
          <cell r="C159">
            <v>39650</v>
          </cell>
          <cell r="D159" t="str">
            <v>Servicios Contables Julio 2008</v>
          </cell>
          <cell r="E159" t="str">
            <v>FACV</v>
          </cell>
          <cell r="F159" t="str">
            <v>2432</v>
          </cell>
          <cell r="G159">
            <v>850000</v>
          </cell>
        </row>
        <row r="160">
          <cell r="A160" t="str">
            <v>900199601</v>
          </cell>
          <cell r="B160" t="str">
            <v>PLATAMOVIL COLOMBIA S.A.</v>
          </cell>
          <cell r="C160">
            <v>39681</v>
          </cell>
          <cell r="D160" t="str">
            <v>Servicios Contables Agosto 2008</v>
          </cell>
          <cell r="E160" t="str">
            <v>FACV</v>
          </cell>
          <cell r="F160" t="str">
            <v>002465</v>
          </cell>
          <cell r="G160">
            <v>850000</v>
          </cell>
        </row>
        <row r="161">
          <cell r="A161" t="str">
            <v>900199601</v>
          </cell>
          <cell r="B161" t="str">
            <v>PLATAMOVIL COLOMBIA S.A.</v>
          </cell>
          <cell r="C161">
            <v>39710</v>
          </cell>
          <cell r="D161" t="str">
            <v>Servicios contables del mes</v>
          </cell>
          <cell r="E161" t="str">
            <v>FACV</v>
          </cell>
          <cell r="F161" t="str">
            <v>002492</v>
          </cell>
          <cell r="G161">
            <v>850000</v>
          </cell>
        </row>
        <row r="162">
          <cell r="A162" t="str">
            <v>900199601</v>
          </cell>
          <cell r="B162" t="str">
            <v>PLATAMOVIL COLOMBIA S.A.</v>
          </cell>
          <cell r="C162">
            <v>39741</v>
          </cell>
          <cell r="D162" t="str">
            <v>Servicios contables del mes</v>
          </cell>
          <cell r="E162" t="str">
            <v>FACV</v>
          </cell>
          <cell r="F162" t="str">
            <v>002517</v>
          </cell>
          <cell r="G162">
            <v>850000</v>
          </cell>
        </row>
        <row r="163">
          <cell r="A163" t="str">
            <v>900199601</v>
          </cell>
          <cell r="B163" t="str">
            <v>PLATAMOVIL COLOMBIA S.A.</v>
          </cell>
          <cell r="C163">
            <v>39772</v>
          </cell>
          <cell r="D163" t="str">
            <v>Honorarios por servicios contables del mes</v>
          </cell>
          <cell r="E163" t="str">
            <v>FACV</v>
          </cell>
          <cell r="F163" t="str">
            <v>002535</v>
          </cell>
          <cell r="G163">
            <v>850000</v>
          </cell>
        </row>
        <row r="164">
          <cell r="A164" t="str">
            <v>900199601</v>
          </cell>
          <cell r="B164" t="str">
            <v>PLATAMOVIL COLOMBIA S.A.</v>
          </cell>
          <cell r="C164">
            <v>39793</v>
          </cell>
          <cell r="D164" t="str">
            <v>Honorarios por servicios contables</v>
          </cell>
          <cell r="E164" t="str">
            <v>FACV</v>
          </cell>
          <cell r="F164" t="str">
            <v>002538</v>
          </cell>
          <cell r="G164">
            <v>850000</v>
          </cell>
        </row>
        <row r="165">
          <cell r="A165" t="str">
            <v>900201613</v>
          </cell>
          <cell r="B165" t="str">
            <v>CERTISEPS COLOMBIA S.A.</v>
          </cell>
          <cell r="C165">
            <v>39622</v>
          </cell>
          <cell r="D165" t="str">
            <v>Facv.2397 Servicios contables de Feb a Jun 08</v>
          </cell>
          <cell r="E165" t="str">
            <v>FACV</v>
          </cell>
          <cell r="F165" t="str">
            <v>2397</v>
          </cell>
          <cell r="G165">
            <v>1800000</v>
          </cell>
        </row>
        <row r="166">
          <cell r="A166" t="str">
            <v>900201613</v>
          </cell>
          <cell r="B166" t="str">
            <v>CERTISEPS COLOMBIA S.A.</v>
          </cell>
          <cell r="C166">
            <v>39650</v>
          </cell>
          <cell r="D166" t="str">
            <v>Servicios Contables Julio 2008</v>
          </cell>
          <cell r="E166" t="str">
            <v>FACV</v>
          </cell>
          <cell r="F166" t="str">
            <v>2438</v>
          </cell>
          <cell r="G166">
            <v>450000</v>
          </cell>
        </row>
        <row r="167">
          <cell r="A167" t="str">
            <v>900201613</v>
          </cell>
          <cell r="B167" t="str">
            <v>CERTISEPS COLOMBIA S.A.</v>
          </cell>
          <cell r="C167">
            <v>39681</v>
          </cell>
          <cell r="D167" t="str">
            <v>Servicios Contables Agosto 2008</v>
          </cell>
          <cell r="E167" t="str">
            <v>FACV</v>
          </cell>
          <cell r="F167" t="str">
            <v>002457</v>
          </cell>
          <cell r="G167">
            <v>450000</v>
          </cell>
        </row>
        <row r="168">
          <cell r="A168" t="str">
            <v>900201613</v>
          </cell>
          <cell r="B168" t="str">
            <v>CERTISEPS COLOMBIA S.A.</v>
          </cell>
          <cell r="C168">
            <v>39710</v>
          </cell>
          <cell r="D168" t="str">
            <v>Servicios contables del mes</v>
          </cell>
          <cell r="E168" t="str">
            <v>FACV</v>
          </cell>
          <cell r="F168" t="str">
            <v>002485</v>
          </cell>
          <cell r="G168">
            <v>450000</v>
          </cell>
        </row>
        <row r="169">
          <cell r="A169" t="str">
            <v>900201613</v>
          </cell>
          <cell r="B169" t="str">
            <v>CERTISEPS COLOMBIA S.A.</v>
          </cell>
          <cell r="C169">
            <v>39741</v>
          </cell>
          <cell r="D169" t="str">
            <v>SERVICIOS CONTABLES MES</v>
          </cell>
          <cell r="E169" t="str">
            <v>FACV</v>
          </cell>
          <cell r="F169" t="str">
            <v>002511</v>
          </cell>
          <cell r="G169">
            <v>850000</v>
          </cell>
        </row>
        <row r="170">
          <cell r="A170" t="str">
            <v>900201613</v>
          </cell>
          <cell r="B170" t="str">
            <v>CERTISEPS COLOMBIA S.A.</v>
          </cell>
          <cell r="C170">
            <v>39772</v>
          </cell>
          <cell r="D170" t="str">
            <v>Honorarios x servicios contables del mes</v>
          </cell>
          <cell r="E170" t="str">
            <v>FACV</v>
          </cell>
          <cell r="F170" t="str">
            <v>002528</v>
          </cell>
          <cell r="G170">
            <v>850000</v>
          </cell>
        </row>
        <row r="171">
          <cell r="A171" t="str">
            <v>900201613</v>
          </cell>
          <cell r="B171" t="str">
            <v>CERTISEPS COLOMBIA S.A.</v>
          </cell>
          <cell r="C171">
            <v>39793</v>
          </cell>
          <cell r="D171" t="str">
            <v>Honorarios por servicios contables</v>
          </cell>
          <cell r="E171" t="str">
            <v>FACV</v>
          </cell>
          <cell r="F171" t="str">
            <v>002539</v>
          </cell>
          <cell r="G171">
            <v>850000</v>
          </cell>
        </row>
        <row r="172">
          <cell r="A172" t="str">
            <v>900233925</v>
          </cell>
          <cell r="B172" t="str">
            <v>ASCENCIO &amp; MEDINA ASESORES LTDA</v>
          </cell>
          <cell r="C172">
            <v>39812</v>
          </cell>
          <cell r="D172" t="str">
            <v>Facv. 2559 servicios Adtivos - Asesoria contable</v>
          </cell>
          <cell r="E172" t="str">
            <v>FACV</v>
          </cell>
          <cell r="F172" t="str">
            <v>002559</v>
          </cell>
          <cell r="G172">
            <v>2400000</v>
          </cell>
        </row>
        <row r="173">
          <cell r="A173">
            <v>0</v>
          </cell>
          <cell r="B173">
            <v>0</v>
          </cell>
          <cell r="D173" t="str">
            <v>Saldo Final de la cuenta 13551520</v>
          </cell>
          <cell r="E173">
            <v>0</v>
          </cell>
          <cell r="F173">
            <v>0</v>
          </cell>
          <cell r="G173">
            <v>116816500</v>
          </cell>
        </row>
        <row r="175">
          <cell r="A175" t="str">
            <v>13551544</v>
          </cell>
          <cell r="B175" t="str">
            <v>Retención S/Servicios del 4%</v>
          </cell>
          <cell r="D175">
            <v>0</v>
          </cell>
          <cell r="E175">
            <v>0</v>
          </cell>
          <cell r="F175">
            <v>0</v>
          </cell>
          <cell r="G175">
            <v>0</v>
          </cell>
        </row>
        <row r="176">
          <cell r="A176" t="str">
            <v>800155320</v>
          </cell>
          <cell r="B176" t="str">
            <v>SOGERISK ANDINA S.A.</v>
          </cell>
          <cell r="C176">
            <v>39469</v>
          </cell>
          <cell r="D176" t="str">
            <v>servicios y asesoria contable mes de enero de 2008</v>
          </cell>
          <cell r="E176" t="str">
            <v>FACV</v>
          </cell>
          <cell r="F176" t="str">
            <v>11-2240</v>
          </cell>
          <cell r="G176">
            <v>682000</v>
          </cell>
        </row>
        <row r="177">
          <cell r="A177" t="str">
            <v>800155320</v>
          </cell>
          <cell r="B177" t="str">
            <v>SOGERISK ANDINA S.A.</v>
          </cell>
          <cell r="C177">
            <v>39497</v>
          </cell>
          <cell r="D177" t="str">
            <v>Asesoria y Servicios contables febrero 2008</v>
          </cell>
          <cell r="E177" t="str">
            <v>FACV</v>
          </cell>
          <cell r="F177" t="str">
            <v>2262</v>
          </cell>
          <cell r="G177">
            <v>682000</v>
          </cell>
        </row>
        <row r="178">
          <cell r="A178" t="str">
            <v>800155320</v>
          </cell>
          <cell r="B178" t="str">
            <v>SOGERISK ANDINA S.A.</v>
          </cell>
          <cell r="C178">
            <v>39532</v>
          </cell>
          <cell r="D178" t="str">
            <v>Facv.2289 Serv.contables y asesoria marzo 08</v>
          </cell>
          <cell r="E178" t="str">
            <v>FACV</v>
          </cell>
          <cell r="F178" t="str">
            <v>2289</v>
          </cell>
          <cell r="G178">
            <v>682000</v>
          </cell>
        </row>
        <row r="179">
          <cell r="A179" t="str">
            <v>800155320</v>
          </cell>
          <cell r="B179" t="str">
            <v>SOGERISK ANDINA S.A.</v>
          </cell>
          <cell r="C179">
            <v>39553</v>
          </cell>
          <cell r="D179" t="str">
            <v>Facv. 2306 Serv Contale y asesoria Abril /08</v>
          </cell>
          <cell r="E179" t="str">
            <v>FACV</v>
          </cell>
          <cell r="F179" t="str">
            <v>2306</v>
          </cell>
          <cell r="G179">
            <v>682000</v>
          </cell>
        </row>
        <row r="180">
          <cell r="A180" t="str">
            <v>800155320</v>
          </cell>
          <cell r="B180" t="str">
            <v>SOGERISK ANDINA S.A.</v>
          </cell>
          <cell r="C180">
            <v>39583</v>
          </cell>
          <cell r="D180" t="str">
            <v>Facv.2366 Serv.contables y Digitación may 2008</v>
          </cell>
          <cell r="E180" t="str">
            <v>FACV</v>
          </cell>
          <cell r="F180" t="str">
            <v>2366</v>
          </cell>
          <cell r="G180">
            <v>682000</v>
          </cell>
        </row>
        <row r="181">
          <cell r="A181" t="str">
            <v>800155320</v>
          </cell>
          <cell r="B181" t="str">
            <v>SOGERISK ANDINA S.A.</v>
          </cell>
          <cell r="C181">
            <v>39615</v>
          </cell>
          <cell r="D181" t="str">
            <v>Facv.2391 Asesoria contable y serv. digitación  junio/08</v>
          </cell>
          <cell r="E181" t="str">
            <v>FACV</v>
          </cell>
          <cell r="F181" t="str">
            <v>2391</v>
          </cell>
          <cell r="G181">
            <v>682000</v>
          </cell>
        </row>
        <row r="182">
          <cell r="A182" t="str">
            <v>800155320</v>
          </cell>
          <cell r="B182" t="str">
            <v>SOGERISK ANDINA S.A.</v>
          </cell>
          <cell r="C182">
            <v>39644</v>
          </cell>
          <cell r="D182" t="str">
            <v>Asesoria Contable y Servicios Contables Julio 2008</v>
          </cell>
          <cell r="E182" t="str">
            <v>FACV</v>
          </cell>
          <cell r="F182" t="str">
            <v>2435</v>
          </cell>
          <cell r="G182">
            <v>682000</v>
          </cell>
        </row>
        <row r="183">
          <cell r="A183" t="str">
            <v>800155320</v>
          </cell>
          <cell r="B183" t="str">
            <v>SOGERISK ANDINA S.A.</v>
          </cell>
          <cell r="C183">
            <v>39675</v>
          </cell>
          <cell r="D183" t="str">
            <v>Asesoria y Servicios Contables Agosto 2008</v>
          </cell>
          <cell r="E183" t="str">
            <v>FACV</v>
          </cell>
          <cell r="F183" t="str">
            <v>002455</v>
          </cell>
          <cell r="G183">
            <v>682000</v>
          </cell>
        </row>
        <row r="184">
          <cell r="A184" t="str">
            <v>800155320</v>
          </cell>
          <cell r="B184" t="str">
            <v>SOGERISK ANDINA S.A.</v>
          </cell>
          <cell r="C184">
            <v>39706</v>
          </cell>
          <cell r="D184" t="str">
            <v>Servicios Contables</v>
          </cell>
          <cell r="E184" t="str">
            <v>FACV</v>
          </cell>
          <cell r="F184" t="str">
            <v>002480</v>
          </cell>
          <cell r="G184">
            <v>682000</v>
          </cell>
        </row>
        <row r="185">
          <cell r="A185" t="str">
            <v>800155320</v>
          </cell>
          <cell r="B185" t="str">
            <v>SOGERISK ANDINA S.A.</v>
          </cell>
          <cell r="C185">
            <v>39736</v>
          </cell>
          <cell r="D185" t="str">
            <v>SERVICIOS CONTABLES  Y CODIFICACION DEL MES</v>
          </cell>
          <cell r="E185" t="str">
            <v>FACV</v>
          </cell>
          <cell r="F185" t="str">
            <v>002507</v>
          </cell>
          <cell r="G185">
            <v>682000</v>
          </cell>
        </row>
        <row r="186">
          <cell r="A186" t="str">
            <v>800155320</v>
          </cell>
          <cell r="B186" t="str">
            <v>SOGERISK ANDINA S.A.</v>
          </cell>
          <cell r="C186">
            <v>39770</v>
          </cell>
          <cell r="D186" t="str">
            <v>Servicios de digitacion del mes</v>
          </cell>
          <cell r="E186" t="str">
            <v>FACV</v>
          </cell>
          <cell r="F186" t="str">
            <v>002526</v>
          </cell>
          <cell r="G186">
            <v>682000</v>
          </cell>
        </row>
        <row r="187">
          <cell r="A187" t="str">
            <v>800155320</v>
          </cell>
          <cell r="B187" t="str">
            <v>SOGERISK ANDINA S.A.</v>
          </cell>
          <cell r="C187">
            <v>39797</v>
          </cell>
          <cell r="D187" t="str">
            <v>Servicios de digitacion del mes</v>
          </cell>
          <cell r="E187" t="str">
            <v>FACV</v>
          </cell>
          <cell r="F187" t="str">
            <v>002548</v>
          </cell>
          <cell r="G187">
            <v>682000</v>
          </cell>
        </row>
        <row r="188">
          <cell r="A188" t="str">
            <v>800243957</v>
          </cell>
          <cell r="B188" t="str">
            <v>FIGAMMA</v>
          </cell>
          <cell r="C188">
            <v>39469</v>
          </cell>
          <cell r="D188" t="str">
            <v>Servicios y asesoria en area contabes mes de enero de 2008</v>
          </cell>
          <cell r="E188" t="str">
            <v>FACV</v>
          </cell>
          <cell r="F188" t="str">
            <v>11-2246</v>
          </cell>
          <cell r="G188">
            <v>660000</v>
          </cell>
        </row>
        <row r="189">
          <cell r="A189" t="str">
            <v>800243957</v>
          </cell>
          <cell r="B189" t="str">
            <v>FIGAMMA</v>
          </cell>
          <cell r="C189">
            <v>39497</v>
          </cell>
          <cell r="D189" t="str">
            <v>Servicios contables  feb 2008</v>
          </cell>
          <cell r="E189" t="str">
            <v>FACV</v>
          </cell>
          <cell r="F189" t="str">
            <v>2273</v>
          </cell>
          <cell r="G189">
            <v>660000</v>
          </cell>
        </row>
        <row r="190">
          <cell r="A190" t="str">
            <v>800243957</v>
          </cell>
          <cell r="B190" t="str">
            <v>FIGAMMA</v>
          </cell>
          <cell r="C190">
            <v>39532</v>
          </cell>
          <cell r="D190" t="str">
            <v>Facv.2297 Serv. Y Asesoria contables marzo 2008</v>
          </cell>
          <cell r="E190" t="str">
            <v>FACV</v>
          </cell>
          <cell r="F190" t="str">
            <v>2297</v>
          </cell>
          <cell r="G190">
            <v>660000</v>
          </cell>
        </row>
        <row r="191">
          <cell r="A191" t="str">
            <v>800243957</v>
          </cell>
          <cell r="B191" t="str">
            <v>FIGAMMA</v>
          </cell>
          <cell r="C191">
            <v>39559</v>
          </cell>
          <cell r="D191" t="str">
            <v>Facv. 2321 Serv y Asesoria contables abril/08</v>
          </cell>
          <cell r="E191" t="str">
            <v>FACV</v>
          </cell>
          <cell r="F191" t="str">
            <v>2321</v>
          </cell>
          <cell r="G191">
            <v>660000</v>
          </cell>
        </row>
        <row r="192">
          <cell r="A192" t="str">
            <v>800243957</v>
          </cell>
          <cell r="B192" t="str">
            <v>FIGAMMA</v>
          </cell>
          <cell r="C192">
            <v>39589</v>
          </cell>
          <cell r="D192" t="str">
            <v>Facv.2379 Serv.contables Y Asesoria mayo 2008</v>
          </cell>
          <cell r="E192" t="str">
            <v>FACV</v>
          </cell>
          <cell r="F192" t="str">
            <v>2379</v>
          </cell>
          <cell r="G192">
            <v>660000</v>
          </cell>
        </row>
        <row r="193">
          <cell r="A193" t="str">
            <v>800243957</v>
          </cell>
          <cell r="B193" t="str">
            <v>FIGAMMA</v>
          </cell>
          <cell r="C193">
            <v>39626</v>
          </cell>
          <cell r="D193" t="str">
            <v>Facv.2411 Servicios Contables-Asesoria Contab Jun/08</v>
          </cell>
          <cell r="E193" t="str">
            <v>FACV</v>
          </cell>
          <cell r="F193" t="str">
            <v>2411</v>
          </cell>
          <cell r="G193">
            <v>710000</v>
          </cell>
        </row>
        <row r="194">
          <cell r="A194" t="str">
            <v>800243957</v>
          </cell>
          <cell r="B194" t="str">
            <v>FIGAMMA</v>
          </cell>
          <cell r="C194">
            <v>39650</v>
          </cell>
          <cell r="D194" t="str">
            <v>Servicios Contables - Asesoria Contable julio/08</v>
          </cell>
          <cell r="E194" t="str">
            <v>FACV</v>
          </cell>
          <cell r="F194" t="str">
            <v>2419</v>
          </cell>
          <cell r="G194">
            <v>710000</v>
          </cell>
        </row>
        <row r="195">
          <cell r="A195" t="str">
            <v>800243957</v>
          </cell>
          <cell r="B195" t="str">
            <v>FIGAMMA S. A.</v>
          </cell>
          <cell r="C195">
            <v>39681</v>
          </cell>
          <cell r="D195" t="str">
            <v>Asesoria y Servicios Contables Agosto 2008</v>
          </cell>
          <cell r="E195" t="str">
            <v>FACV</v>
          </cell>
          <cell r="F195" t="str">
            <v>002459</v>
          </cell>
          <cell r="G195">
            <v>710000</v>
          </cell>
        </row>
        <row r="196">
          <cell r="A196" t="str">
            <v>800243957</v>
          </cell>
          <cell r="B196" t="str">
            <v>FIGAMMA S. A.</v>
          </cell>
          <cell r="C196">
            <v>39710</v>
          </cell>
          <cell r="D196" t="str">
            <v>Servicios contables del mes</v>
          </cell>
          <cell r="E196" t="str">
            <v>FACV</v>
          </cell>
          <cell r="F196" t="str">
            <v>002487</v>
          </cell>
          <cell r="G196">
            <v>710000</v>
          </cell>
        </row>
        <row r="197">
          <cell r="A197" t="str">
            <v>800243957</v>
          </cell>
          <cell r="B197" t="str">
            <v>FIGAMMA S. A.</v>
          </cell>
          <cell r="C197">
            <v>39741</v>
          </cell>
          <cell r="D197" t="str">
            <v>SERVICIOS  Y ASESORIA CONTABLE MES</v>
          </cell>
          <cell r="E197" t="str">
            <v>FACV</v>
          </cell>
          <cell r="F197" t="str">
            <v>002513</v>
          </cell>
          <cell r="G197">
            <v>710000</v>
          </cell>
        </row>
        <row r="198">
          <cell r="A198" t="str">
            <v>800243957</v>
          </cell>
          <cell r="B198" t="str">
            <v>FIGAMMA S. A.</v>
          </cell>
          <cell r="C198">
            <v>39772</v>
          </cell>
          <cell r="D198" t="str">
            <v>Servicios contables del mes</v>
          </cell>
          <cell r="E198" t="str">
            <v>FACV</v>
          </cell>
          <cell r="F198" t="str">
            <v>002530</v>
          </cell>
          <cell r="G198">
            <v>710000</v>
          </cell>
        </row>
        <row r="199">
          <cell r="A199" t="str">
            <v>800243957</v>
          </cell>
          <cell r="B199" t="str">
            <v>FIGAMMA S. A.</v>
          </cell>
          <cell r="C199">
            <v>39801</v>
          </cell>
          <cell r="D199" t="str">
            <v>Servicios contables del mes</v>
          </cell>
          <cell r="E199" t="str">
            <v>FACV</v>
          </cell>
          <cell r="F199" t="str">
            <v>002552</v>
          </cell>
          <cell r="G199">
            <v>710000</v>
          </cell>
        </row>
        <row r="200">
          <cell r="A200" t="str">
            <v>830010601</v>
          </cell>
          <cell r="B200" t="str">
            <v>SIDERURGICA DEL TURBIO DE COLOMBIA LTDA.</v>
          </cell>
          <cell r="C200">
            <v>39563</v>
          </cell>
          <cell r="D200" t="str">
            <v>Facv. 2332 Elaboracion Certificado retefuente año 2007</v>
          </cell>
          <cell r="E200" t="str">
            <v>FACV</v>
          </cell>
          <cell r="F200" t="str">
            <v>2332</v>
          </cell>
          <cell r="G200">
            <v>350000</v>
          </cell>
        </row>
        <row r="201">
          <cell r="A201" t="str">
            <v>830010601</v>
          </cell>
          <cell r="B201" t="str">
            <v>SIDERURGICA DEL TURBIO DE COLOMBIA LTDA.</v>
          </cell>
          <cell r="C201">
            <v>39615</v>
          </cell>
          <cell r="D201" t="str">
            <v>Facv.2394 Servicios adicionales Requer.hacienda, reclamo tel</v>
          </cell>
          <cell r="E201" t="str">
            <v>FACV</v>
          </cell>
          <cell r="F201" t="str">
            <v>2394</v>
          </cell>
          <cell r="G201">
            <v>330000</v>
          </cell>
        </row>
        <row r="202">
          <cell r="A202" t="str">
            <v>830010601</v>
          </cell>
          <cell r="B202" t="str">
            <v>SIDERURGICA DEL TURBIO DE COLOMBIA LTDA.</v>
          </cell>
          <cell r="C202">
            <v>39626</v>
          </cell>
          <cell r="D202" t="str">
            <v>Serv.Adicionales:Info ante Bco Republica,present.impto patri</v>
          </cell>
          <cell r="E202" t="str">
            <v>FACV</v>
          </cell>
          <cell r="F202" t="str">
            <v>2414</v>
          </cell>
          <cell r="G202">
            <v>451000</v>
          </cell>
        </row>
        <row r="203">
          <cell r="A203" t="str">
            <v>830010601</v>
          </cell>
          <cell r="B203" t="str">
            <v>SIDERURGICA DEL TURBIO DE COLOMBIA LTDA.</v>
          </cell>
          <cell r="C203">
            <v>39659</v>
          </cell>
          <cell r="D203" t="str">
            <v>Serv. Prep.Informacion corte jun30/08 Dism.Capital superinte</v>
          </cell>
          <cell r="E203" t="str">
            <v>FACV</v>
          </cell>
          <cell r="F203" t="str">
            <v>2441</v>
          </cell>
          <cell r="G203">
            <v>313500</v>
          </cell>
        </row>
        <row r="204">
          <cell r="A204" t="str">
            <v>830010601</v>
          </cell>
          <cell r="B204" t="str">
            <v>SIDERURGICA DEL TURBIO DE COLOMBIA LTDA.</v>
          </cell>
          <cell r="C204">
            <v>39461</v>
          </cell>
          <cell r="D204" t="str">
            <v>Servicios contables mes de diciembre/07</v>
          </cell>
          <cell r="E204" t="str">
            <v>FACV</v>
          </cell>
          <cell r="F204" t="str">
            <v>11-2237</v>
          </cell>
          <cell r="G204">
            <v>417750</v>
          </cell>
        </row>
        <row r="205">
          <cell r="A205" t="str">
            <v>830010601</v>
          </cell>
          <cell r="B205" t="str">
            <v>SIDERURGICA DEL TURBIO DE COLOMBIA LTDA.</v>
          </cell>
          <cell r="C205">
            <v>39490</v>
          </cell>
          <cell r="D205" t="str">
            <v>Servicios Cont.  Ene 2008 30.5 Hrs asist.cont.y 8.7 hrs digi</v>
          </cell>
          <cell r="E205" t="str">
            <v>FACV</v>
          </cell>
          <cell r="F205" t="str">
            <v>2257</v>
          </cell>
          <cell r="G205">
            <v>767250</v>
          </cell>
        </row>
        <row r="206">
          <cell r="A206" t="str">
            <v>830010601</v>
          </cell>
          <cell r="B206" t="str">
            <v>SIDERURGICA DEL TURBIO DE COLOMBIA LTDA.</v>
          </cell>
          <cell r="C206">
            <v>39526</v>
          </cell>
          <cell r="D206" t="str">
            <v>Facv.2281 Serv.cont. Feb, 39.5 Hrs asis.cont. y 10 hr digita</v>
          </cell>
          <cell r="E206" t="str">
            <v>FACV</v>
          </cell>
          <cell r="F206" t="str">
            <v>2281</v>
          </cell>
          <cell r="G206">
            <v>979000</v>
          </cell>
        </row>
        <row r="207">
          <cell r="A207" t="str">
            <v>830010601</v>
          </cell>
          <cell r="B207" t="str">
            <v>SIDERURGICA DEL TURBIO DE COLOMBIA LTDA.</v>
          </cell>
          <cell r="C207">
            <v>39559</v>
          </cell>
          <cell r="D207" t="str">
            <v>Facv. 2326 Serv. Conta 20hras- Digitacion 6.25 mar /08</v>
          </cell>
          <cell r="E207" t="str">
            <v>FACV</v>
          </cell>
          <cell r="F207" t="str">
            <v>2326</v>
          </cell>
          <cell r="G207">
            <v>508750</v>
          </cell>
        </row>
        <row r="208">
          <cell r="A208" t="str">
            <v>830010601</v>
          </cell>
          <cell r="B208" t="str">
            <v>SIDERURGICA DEL TURBIO DE COLOMBIA LTDA.</v>
          </cell>
          <cell r="C208">
            <v>39589</v>
          </cell>
          <cell r="D208" t="str">
            <v>Facv.2371 Serv.contab 22.75 Hrs /digitaci.7.25 Hrs abr 08</v>
          </cell>
          <cell r="E208" t="str">
            <v>FACV</v>
          </cell>
          <cell r="F208" t="str">
            <v>2371</v>
          </cell>
          <cell r="G208">
            <v>580250</v>
          </cell>
        </row>
        <row r="209">
          <cell r="A209" t="str">
            <v>830010601</v>
          </cell>
          <cell r="B209" t="str">
            <v>SIDERURGICA DEL TURBIO DE COLOMBIA LTDA.</v>
          </cell>
          <cell r="C209">
            <v>39600</v>
          </cell>
          <cell r="D209" t="str">
            <v>Anulacion Fact.2371 Serv.Contables Abr/08</v>
          </cell>
          <cell r="E209" t="str">
            <v>FACV</v>
          </cell>
          <cell r="F209" t="str">
            <v>2371A</v>
          </cell>
          <cell r="G209">
            <v>-580250</v>
          </cell>
        </row>
        <row r="210">
          <cell r="A210" t="str">
            <v>830010601</v>
          </cell>
          <cell r="B210" t="str">
            <v>SIDERURGICA DEL TURBIO DE COLOMBIA LTDA.</v>
          </cell>
          <cell r="C210">
            <v>39469</v>
          </cell>
          <cell r="D210" t="str">
            <v>Proceso nomina mes de enero de 2008</v>
          </cell>
          <cell r="E210" t="str">
            <v>FACV</v>
          </cell>
          <cell r="F210" t="str">
            <v>11-2242</v>
          </cell>
          <cell r="G210">
            <v>514000</v>
          </cell>
        </row>
        <row r="211">
          <cell r="A211" t="str">
            <v>830010601</v>
          </cell>
          <cell r="B211" t="str">
            <v>SIDERURGICA DEL TURBIO DE COLOMBIA LTDA.</v>
          </cell>
          <cell r="C211">
            <v>39497</v>
          </cell>
          <cell r="D211" t="str">
            <v>Proceso Nómina  Febrero 2008</v>
          </cell>
          <cell r="E211" t="str">
            <v>FACV</v>
          </cell>
          <cell r="F211" t="str">
            <v>2268</v>
          </cell>
          <cell r="G211">
            <v>514000</v>
          </cell>
        </row>
        <row r="212">
          <cell r="A212" t="str">
            <v>830010601</v>
          </cell>
          <cell r="B212" t="str">
            <v>SIDERURGICA DEL TURBIO DE COLOMBIA LTDA.</v>
          </cell>
          <cell r="C212">
            <v>39526</v>
          </cell>
          <cell r="D212" t="str">
            <v>Facv.2282  Serv.administrativos y contables marzo 2008</v>
          </cell>
          <cell r="E212" t="str">
            <v>FACV</v>
          </cell>
          <cell r="F212" t="str">
            <v>2282</v>
          </cell>
          <cell r="G212">
            <v>750000</v>
          </cell>
        </row>
        <row r="213">
          <cell r="A213" t="str">
            <v>830010601</v>
          </cell>
          <cell r="B213" t="str">
            <v>SIDERURGICA DEL TURBIO DE COLOMBIA LTDA.</v>
          </cell>
          <cell r="C213">
            <v>39559</v>
          </cell>
          <cell r="D213" t="str">
            <v>Facv. 2327 Serv. administrativos y contables abril/08</v>
          </cell>
          <cell r="E213" t="str">
            <v>FACV</v>
          </cell>
          <cell r="F213" t="str">
            <v>2327</v>
          </cell>
          <cell r="G213">
            <v>750000</v>
          </cell>
        </row>
        <row r="214">
          <cell r="A214" t="str">
            <v>830010601</v>
          </cell>
          <cell r="B214" t="str">
            <v>SIDERURGICA DEL TURBIO DE COLOMBIA LTDA.</v>
          </cell>
          <cell r="C214">
            <v>39589</v>
          </cell>
          <cell r="D214" t="str">
            <v>Facv.2369 Serv.Adtivos y contables may 2008</v>
          </cell>
          <cell r="E214" t="str">
            <v>FACV</v>
          </cell>
          <cell r="F214" t="str">
            <v>2369</v>
          </cell>
          <cell r="G214">
            <v>750000</v>
          </cell>
        </row>
        <row r="215">
          <cell r="A215" t="str">
            <v>830010601</v>
          </cell>
          <cell r="B215" t="str">
            <v>SIDERURGICA DEL TURBIO DE COLOMBIA LTDA.</v>
          </cell>
          <cell r="C215">
            <v>39622</v>
          </cell>
          <cell r="D215" t="str">
            <v>Facv.2407 Serv. Admtivos, contables junio/08</v>
          </cell>
          <cell r="E215" t="str">
            <v>FACV</v>
          </cell>
          <cell r="F215" t="str">
            <v>2407</v>
          </cell>
          <cell r="G215">
            <v>750000</v>
          </cell>
        </row>
        <row r="216">
          <cell r="A216" t="str">
            <v>830010601</v>
          </cell>
          <cell r="B216" t="str">
            <v>SIDERURGICA DEL TURBIO DE COLOMBIA LTDA.</v>
          </cell>
          <cell r="C216">
            <v>39650</v>
          </cell>
          <cell r="D216" t="str">
            <v>Servicios Administrativos y Contables Julio 2008</v>
          </cell>
          <cell r="E216" t="str">
            <v>FACV</v>
          </cell>
          <cell r="F216" t="str">
            <v>2433</v>
          </cell>
          <cell r="G216">
            <v>750000</v>
          </cell>
        </row>
        <row r="217">
          <cell r="A217" t="str">
            <v>830010601</v>
          </cell>
          <cell r="B217" t="str">
            <v>SIDERURGICA DEL TURBIO DE COLOMBIA LTDA.</v>
          </cell>
          <cell r="C217">
            <v>39681</v>
          </cell>
          <cell r="D217" t="str">
            <v>Servicios Administrativos y Contables Agosto 2008</v>
          </cell>
          <cell r="E217" t="str">
            <v>FACV</v>
          </cell>
          <cell r="F217" t="str">
            <v>002466</v>
          </cell>
          <cell r="G217">
            <v>750000</v>
          </cell>
        </row>
        <row r="218">
          <cell r="A218" t="str">
            <v>830010601</v>
          </cell>
          <cell r="B218" t="str">
            <v>SIDERURGICA DEL TURBIO DE COLOMBIA LTDA.</v>
          </cell>
          <cell r="C218">
            <v>39706</v>
          </cell>
          <cell r="D218" t="str">
            <v>Serv,Administrativos y Contables Sep/08</v>
          </cell>
          <cell r="E218" t="str">
            <v>FACV</v>
          </cell>
          <cell r="F218" t="str">
            <v>002483</v>
          </cell>
          <cell r="G218">
            <v>750000</v>
          </cell>
        </row>
        <row r="219">
          <cell r="A219" t="str">
            <v>830010601</v>
          </cell>
          <cell r="B219" t="str">
            <v>SIDERURGICA DEL TURBIO DE COLOMBIA LTDA.</v>
          </cell>
          <cell r="C219">
            <v>39736</v>
          </cell>
          <cell r="D219" t="str">
            <v>SERVICIOS ADMINISTRATIVOS Y CONTABLES DEL MES</v>
          </cell>
          <cell r="E219" t="str">
            <v>FACV</v>
          </cell>
          <cell r="F219" t="str">
            <v>002506</v>
          </cell>
          <cell r="G219">
            <v>750000</v>
          </cell>
        </row>
        <row r="220">
          <cell r="A220" t="str">
            <v>830010601</v>
          </cell>
          <cell r="B220" t="str">
            <v>SIDERURGICA DEL TURBIO DE COLOMBIA LTDA.</v>
          </cell>
          <cell r="C220">
            <v>39770</v>
          </cell>
          <cell r="D220" t="str">
            <v>Servicios Administrativos y contables noviembre 2008</v>
          </cell>
          <cell r="E220" t="str">
            <v>FACV</v>
          </cell>
          <cell r="F220" t="str">
            <v>002525</v>
          </cell>
          <cell r="G220">
            <v>750000</v>
          </cell>
        </row>
        <row r="221">
          <cell r="A221" t="str">
            <v>830010601</v>
          </cell>
          <cell r="B221" t="str">
            <v>SIDERURGICA DEL TURBIO DE COLOMBIA LTDA.</v>
          </cell>
          <cell r="C221">
            <v>39797</v>
          </cell>
          <cell r="D221" t="str">
            <v>Servicios Administrativos y contables Diciembre 2008</v>
          </cell>
          <cell r="E221" t="str">
            <v>FACV</v>
          </cell>
          <cell r="F221" t="str">
            <v>002547</v>
          </cell>
          <cell r="G221">
            <v>750000</v>
          </cell>
        </row>
        <row r="222">
          <cell r="A222" t="str">
            <v>860031002</v>
          </cell>
          <cell r="B222" t="str">
            <v>AZCUENAGA IREGUI Y CIA LTDA.</v>
          </cell>
          <cell r="C222">
            <v>39478</v>
          </cell>
          <cell r="D222" t="str">
            <v>Servicios contables mes de Enero/08</v>
          </cell>
          <cell r="E222" t="str">
            <v>FACV</v>
          </cell>
          <cell r="F222" t="str">
            <v>11-2236</v>
          </cell>
          <cell r="G222">
            <v>400000</v>
          </cell>
        </row>
        <row r="223">
          <cell r="A223" t="str">
            <v>860031002</v>
          </cell>
          <cell r="B223" t="str">
            <v>AZCUENAGA IREGUI Y CIA LTDA.</v>
          </cell>
          <cell r="C223">
            <v>39497</v>
          </cell>
          <cell r="D223" t="str">
            <v>Servicios contabilidad feb 2008</v>
          </cell>
          <cell r="E223" t="str">
            <v>FACV</v>
          </cell>
          <cell r="F223" t="str">
            <v>2276</v>
          </cell>
          <cell r="G223">
            <v>456000</v>
          </cell>
        </row>
        <row r="224">
          <cell r="A224" t="str">
            <v>860031002</v>
          </cell>
          <cell r="B224" t="str">
            <v>AZCUENAGA IREGUI Y CIA LTDA.</v>
          </cell>
          <cell r="C224">
            <v>39532</v>
          </cell>
          <cell r="D224" t="str">
            <v>Facv.2300 Servicios contables marzo 2008</v>
          </cell>
          <cell r="E224" t="str">
            <v>FACV</v>
          </cell>
          <cell r="F224" t="str">
            <v>2300</v>
          </cell>
          <cell r="G224">
            <v>428000</v>
          </cell>
        </row>
        <row r="225">
          <cell r="A225" t="str">
            <v>860031002</v>
          </cell>
          <cell r="B225" t="str">
            <v>AZCUENAGA IREGUI Y CIA LTDA.</v>
          </cell>
          <cell r="C225">
            <v>39563</v>
          </cell>
          <cell r="D225" t="str">
            <v>Fact. 2315 Serv contables abril/08</v>
          </cell>
          <cell r="E225" t="str">
            <v>FACV</v>
          </cell>
          <cell r="F225" t="str">
            <v>2315</v>
          </cell>
          <cell r="G225">
            <v>428000</v>
          </cell>
        </row>
        <row r="226">
          <cell r="A226" t="str">
            <v>860031002</v>
          </cell>
          <cell r="B226" t="str">
            <v>AZCUENAGA IREGUI Y CIA LTDA.</v>
          </cell>
          <cell r="C226">
            <v>39583</v>
          </cell>
          <cell r="D226" t="str">
            <v>Facv.2357 Serv.contables Mayo 08</v>
          </cell>
          <cell r="E226" t="str">
            <v>FACV</v>
          </cell>
          <cell r="F226" t="str">
            <v>2357</v>
          </cell>
          <cell r="G226">
            <v>428000</v>
          </cell>
        </row>
        <row r="227">
          <cell r="A227" t="str">
            <v>860031002</v>
          </cell>
          <cell r="B227" t="str">
            <v>AZCUENAGA IREGUI Y CIA LTDA.</v>
          </cell>
          <cell r="C227">
            <v>39615</v>
          </cell>
          <cell r="D227" t="str">
            <v>Facv.2383 Serv. Contables mes de junio/08</v>
          </cell>
          <cell r="E227" t="str">
            <v>FACV</v>
          </cell>
          <cell r="F227" t="str">
            <v>2383</v>
          </cell>
          <cell r="G227">
            <v>428000</v>
          </cell>
        </row>
        <row r="228">
          <cell r="A228" t="str">
            <v>860031002</v>
          </cell>
          <cell r="B228" t="str">
            <v>AZCUENAGA IREGUI Y CIA LTDA.</v>
          </cell>
          <cell r="C228">
            <v>39644</v>
          </cell>
          <cell r="D228" t="str">
            <v>Servicios Contables julio/08</v>
          </cell>
          <cell r="E228" t="str">
            <v>FACV</v>
          </cell>
          <cell r="F228" t="str">
            <v>2416</v>
          </cell>
          <cell r="G228">
            <v>428000</v>
          </cell>
        </row>
        <row r="229">
          <cell r="A229" t="str">
            <v>860031002</v>
          </cell>
          <cell r="B229" t="str">
            <v>AZCUENAGA IREGUI Y CIA LTDA.</v>
          </cell>
          <cell r="C229">
            <v>39675</v>
          </cell>
          <cell r="D229" t="str">
            <v>Servicios Contables Agosto 2008</v>
          </cell>
          <cell r="E229" t="str">
            <v>FACV</v>
          </cell>
          <cell r="F229" t="str">
            <v>002443</v>
          </cell>
          <cell r="G229">
            <v>428000</v>
          </cell>
        </row>
        <row r="230">
          <cell r="A230" t="str">
            <v>860031002</v>
          </cell>
          <cell r="B230" t="str">
            <v>AZCUENAGA IREGUI Y CIA LTDA.</v>
          </cell>
          <cell r="C230">
            <v>39706</v>
          </cell>
          <cell r="D230" t="str">
            <v>Servicios contables del mes</v>
          </cell>
          <cell r="E230" t="str">
            <v>FACV</v>
          </cell>
          <cell r="F230" t="str">
            <v>002471</v>
          </cell>
          <cell r="G230">
            <v>428000</v>
          </cell>
        </row>
        <row r="231">
          <cell r="A231" t="str">
            <v>860055274</v>
          </cell>
          <cell r="B231" t="str">
            <v>INSTITUTO Y LABORATORIO CLINICO</v>
          </cell>
          <cell r="C231">
            <v>39470</v>
          </cell>
          <cell r="D231" t="str">
            <v>Servicios contables mes de enero de 2008</v>
          </cell>
          <cell r="E231" t="str">
            <v>FACV</v>
          </cell>
          <cell r="F231" t="str">
            <v>11-2251</v>
          </cell>
          <cell r="G231">
            <v>260000</v>
          </cell>
        </row>
        <row r="232">
          <cell r="A232" t="str">
            <v>860055274</v>
          </cell>
          <cell r="B232" t="str">
            <v>INSTITUTO Y LABORATORIO CLINICO</v>
          </cell>
          <cell r="C232">
            <v>39497</v>
          </cell>
          <cell r="D232" t="str">
            <v>Servicios contabilidad feb 2008</v>
          </cell>
          <cell r="E232" t="str">
            <v>FACV</v>
          </cell>
          <cell r="F232" t="str">
            <v>2275</v>
          </cell>
          <cell r="G232">
            <v>260000</v>
          </cell>
        </row>
        <row r="233">
          <cell r="A233" t="str">
            <v>860055274</v>
          </cell>
          <cell r="B233" t="str">
            <v>INSTITUTO Y LABORATORIO CLINICO</v>
          </cell>
          <cell r="C233">
            <v>39532</v>
          </cell>
          <cell r="D233" t="str">
            <v>Facv.2299 Servicios contables marzo 2008</v>
          </cell>
          <cell r="E233" t="str">
            <v>FACV</v>
          </cell>
          <cell r="F233" t="str">
            <v>2299</v>
          </cell>
          <cell r="G233">
            <v>260000</v>
          </cell>
        </row>
        <row r="234">
          <cell r="A234" t="str">
            <v>860055274</v>
          </cell>
          <cell r="B234" t="str">
            <v>INSTITUTO Y LABORATORIO CLINICO</v>
          </cell>
          <cell r="C234">
            <v>39553</v>
          </cell>
          <cell r="D234" t="str">
            <v>Facv. 2308 Serv. Contable abril /08</v>
          </cell>
          <cell r="E234" t="str">
            <v>FACV</v>
          </cell>
          <cell r="F234" t="str">
            <v>2308</v>
          </cell>
          <cell r="G234">
            <v>260000</v>
          </cell>
        </row>
        <row r="235">
          <cell r="A235" t="str">
            <v>860055274</v>
          </cell>
          <cell r="B235" t="str">
            <v>INSTITUTO Y LABORATORIO CLINICO</v>
          </cell>
          <cell r="C235">
            <v>39583</v>
          </cell>
          <cell r="D235" t="str">
            <v>Facv.2361 Serv.contables Mayo 08</v>
          </cell>
          <cell r="E235" t="str">
            <v>FACV</v>
          </cell>
          <cell r="F235" t="str">
            <v>2361</v>
          </cell>
          <cell r="G235">
            <v>260000</v>
          </cell>
        </row>
        <row r="236">
          <cell r="A236" t="str">
            <v>860055274</v>
          </cell>
          <cell r="B236" t="str">
            <v>INSTITUTO Y LABORATORIO CLINICO</v>
          </cell>
          <cell r="C236">
            <v>39615</v>
          </cell>
          <cell r="D236" t="str">
            <v>Facv.2388 Serv. contables junio/08</v>
          </cell>
          <cell r="E236" t="str">
            <v>FACV</v>
          </cell>
          <cell r="F236" t="str">
            <v>2388</v>
          </cell>
          <cell r="G236">
            <v>260000</v>
          </cell>
        </row>
        <row r="237">
          <cell r="A237" t="str">
            <v>860055274</v>
          </cell>
          <cell r="B237" t="str">
            <v>INSTITUTO Y LABORATORIO CLINICO</v>
          </cell>
          <cell r="C237">
            <v>39644</v>
          </cell>
          <cell r="D237" t="str">
            <v>Servicios Contables Julio 2008</v>
          </cell>
          <cell r="E237" t="str">
            <v>FACV</v>
          </cell>
          <cell r="F237" t="str">
            <v>2427</v>
          </cell>
          <cell r="G237">
            <v>260000</v>
          </cell>
        </row>
        <row r="238">
          <cell r="A238" t="str">
            <v>860055274</v>
          </cell>
          <cell r="B238" t="str">
            <v>INSTITUTO Y LABORATORIO CLINICO</v>
          </cell>
          <cell r="C238">
            <v>39675</v>
          </cell>
          <cell r="D238" t="str">
            <v>Servicios Contables Agosto 2008</v>
          </cell>
          <cell r="E238" t="str">
            <v>FACV</v>
          </cell>
          <cell r="F238" t="str">
            <v>002448</v>
          </cell>
          <cell r="G238">
            <v>260000</v>
          </cell>
        </row>
        <row r="239">
          <cell r="A239" t="str">
            <v>860055274</v>
          </cell>
          <cell r="B239" t="str">
            <v>INSTITUTO Y LABORATORIO CLINICO</v>
          </cell>
          <cell r="C239">
            <v>39706</v>
          </cell>
          <cell r="D239" t="str">
            <v>Servicios contables del mes</v>
          </cell>
          <cell r="E239" t="str">
            <v>FACV</v>
          </cell>
          <cell r="F239" t="str">
            <v>002476</v>
          </cell>
          <cell r="G239">
            <v>260000</v>
          </cell>
        </row>
        <row r="240">
          <cell r="A240" t="str">
            <v>860501084</v>
          </cell>
          <cell r="B240" t="str">
            <v>INVERSIONES E INGENIERIA FINANCIERA S EN C</v>
          </cell>
          <cell r="C240">
            <v>39469</v>
          </cell>
          <cell r="D240" t="str">
            <v>Servicios en area contabes mes de enero de 2008</v>
          </cell>
          <cell r="E240" t="str">
            <v>FACV</v>
          </cell>
          <cell r="F240" t="str">
            <v>11-2247</v>
          </cell>
          <cell r="G240">
            <v>1050000</v>
          </cell>
        </row>
        <row r="241">
          <cell r="A241" t="str">
            <v>860501084</v>
          </cell>
          <cell r="B241" t="str">
            <v>INVERSIONES E INGENIERIA FINANCIERA S EN C</v>
          </cell>
          <cell r="C241">
            <v>39497</v>
          </cell>
          <cell r="D241" t="str">
            <v>Servicios contabilidad feb 2008</v>
          </cell>
          <cell r="E241" t="str">
            <v>FACV</v>
          </cell>
          <cell r="F241" t="str">
            <v>2274</v>
          </cell>
          <cell r="G241">
            <v>1050000</v>
          </cell>
        </row>
        <row r="242">
          <cell r="A242" t="str">
            <v>860501084</v>
          </cell>
          <cell r="B242" t="str">
            <v>INVERSIONES E INGENIERIA FINANCIERA S EN C</v>
          </cell>
          <cell r="C242">
            <v>39532</v>
          </cell>
          <cell r="D242" t="str">
            <v>Facv.2298 Servicios contables marzo 2008</v>
          </cell>
          <cell r="E242" t="str">
            <v>FACV</v>
          </cell>
          <cell r="F242" t="str">
            <v>2298</v>
          </cell>
          <cell r="G242">
            <v>1050000</v>
          </cell>
        </row>
        <row r="243">
          <cell r="A243" t="str">
            <v>860501084</v>
          </cell>
          <cell r="B243" t="str">
            <v>INVERSIONES E INGENIERIA FINANCIERA S EN C</v>
          </cell>
          <cell r="C243">
            <v>39559</v>
          </cell>
          <cell r="D243" t="str">
            <v>Facv. 2324 Serv. Contable abril/08</v>
          </cell>
          <cell r="E243" t="str">
            <v>FACV</v>
          </cell>
          <cell r="F243" t="str">
            <v>2324</v>
          </cell>
          <cell r="G243">
            <v>1050000</v>
          </cell>
        </row>
        <row r="244">
          <cell r="A244" t="str">
            <v>860501084</v>
          </cell>
          <cell r="B244" t="str">
            <v>INVERSIONES E INGENIERIA FINANCIERA S EN C</v>
          </cell>
          <cell r="C244">
            <v>39589</v>
          </cell>
          <cell r="D244" t="str">
            <v>Facv.2378 Serv.contables mayo 2008</v>
          </cell>
          <cell r="E244" t="str">
            <v>FACV</v>
          </cell>
          <cell r="F244" t="str">
            <v>2378</v>
          </cell>
          <cell r="G244">
            <v>1050000</v>
          </cell>
        </row>
        <row r="245">
          <cell r="A245" t="str">
            <v>860501084</v>
          </cell>
          <cell r="B245" t="str">
            <v>INVERSIONES E INGENIERIA FINANCIERA S EN C</v>
          </cell>
          <cell r="C245">
            <v>39622</v>
          </cell>
          <cell r="D245" t="str">
            <v>Facv.2404 Servicicos contables junio 08</v>
          </cell>
          <cell r="E245" t="str">
            <v>FACV</v>
          </cell>
          <cell r="F245" t="str">
            <v>2404</v>
          </cell>
          <cell r="G245">
            <v>1050000</v>
          </cell>
        </row>
        <row r="246">
          <cell r="A246" t="str">
            <v>860501084</v>
          </cell>
          <cell r="B246" t="str">
            <v>INVERSIONES E INGENIERIA FINANCIERA S EN C</v>
          </cell>
          <cell r="C246">
            <v>39650</v>
          </cell>
          <cell r="D246" t="str">
            <v>Servicios Contables Julio 2008</v>
          </cell>
          <cell r="E246" t="str">
            <v>FACV</v>
          </cell>
          <cell r="F246" t="str">
            <v>2428</v>
          </cell>
          <cell r="G246">
            <v>1050000</v>
          </cell>
        </row>
        <row r="247">
          <cell r="A247" t="str">
            <v>860501084</v>
          </cell>
          <cell r="B247" t="str">
            <v>INVERSIONES E INGENIERIA FINANCIERA S EN C</v>
          </cell>
          <cell r="C247">
            <v>39681</v>
          </cell>
          <cell r="D247" t="str">
            <v>Servicios Contables Agosto 2008</v>
          </cell>
          <cell r="E247" t="str">
            <v>FACV</v>
          </cell>
          <cell r="F247" t="str">
            <v>002463</v>
          </cell>
          <cell r="G247">
            <v>1050000</v>
          </cell>
        </row>
        <row r="248">
          <cell r="A248" t="str">
            <v>860501084</v>
          </cell>
          <cell r="B248" t="str">
            <v>INVERSIONES E INGENIERIA FINANCIERA S EN C</v>
          </cell>
          <cell r="C248">
            <v>39710</v>
          </cell>
          <cell r="D248" t="str">
            <v>Servicios contables del mes</v>
          </cell>
          <cell r="E248" t="str">
            <v>FACV</v>
          </cell>
          <cell r="F248" t="str">
            <v>002495</v>
          </cell>
          <cell r="G248">
            <v>1050000</v>
          </cell>
        </row>
        <row r="249">
          <cell r="A249" t="str">
            <v>860501084</v>
          </cell>
          <cell r="B249" t="str">
            <v>INVERSIONES E INGENIERIA FINANCIERA S EN C</v>
          </cell>
          <cell r="C249">
            <v>39741</v>
          </cell>
          <cell r="D249" t="str">
            <v>Servicios contables del mes</v>
          </cell>
          <cell r="E249" t="str">
            <v>FACV</v>
          </cell>
          <cell r="F249" t="str">
            <v>002516</v>
          </cell>
          <cell r="G249">
            <v>1050000</v>
          </cell>
        </row>
        <row r="250">
          <cell r="A250" t="str">
            <v>860501084</v>
          </cell>
          <cell r="B250" t="str">
            <v>INVERSIONES E INGENIERIA FINANCIERA S EN C</v>
          </cell>
          <cell r="C250">
            <v>39772</v>
          </cell>
          <cell r="D250" t="str">
            <v>Servicios contables del mes</v>
          </cell>
          <cell r="E250" t="str">
            <v>FACV</v>
          </cell>
          <cell r="F250" t="str">
            <v>002533</v>
          </cell>
          <cell r="G250">
            <v>1050000</v>
          </cell>
        </row>
        <row r="251">
          <cell r="A251" t="str">
            <v>860501084</v>
          </cell>
          <cell r="B251" t="str">
            <v>INVERSIONES E INGENIERIA FINANCIERA S EN C</v>
          </cell>
          <cell r="C251">
            <v>39801</v>
          </cell>
          <cell r="D251" t="str">
            <v>Servicios contables diciembre/08</v>
          </cell>
          <cell r="E251" t="str">
            <v>FACV</v>
          </cell>
          <cell r="F251" t="str">
            <v>002555</v>
          </cell>
          <cell r="G251">
            <v>1050000</v>
          </cell>
        </row>
        <row r="252">
          <cell r="A252" t="str">
            <v>890306094</v>
          </cell>
          <cell r="B252" t="str">
            <v>G.I CONSULTORES ANDINOS S.A</v>
          </cell>
          <cell r="C252">
            <v>39652</v>
          </cell>
          <cell r="D252" t="str">
            <v>50% Serv.Adicionales Relac.Reportes a la Dian y Supersocieda</v>
          </cell>
          <cell r="E252" t="str">
            <v>FACV</v>
          </cell>
          <cell r="F252" t="str">
            <v>2440</v>
          </cell>
          <cell r="G252">
            <v>400000</v>
          </cell>
        </row>
        <row r="253">
          <cell r="A253" t="str">
            <v>890306094</v>
          </cell>
          <cell r="B253" t="str">
            <v>G.I CONSULTORES ANDINOS S.A</v>
          </cell>
          <cell r="C253">
            <v>39478</v>
          </cell>
          <cell r="D253" t="str">
            <v>Servicios contables mes de enero de 2008</v>
          </cell>
          <cell r="E253" t="str">
            <v>FACV</v>
          </cell>
          <cell r="F253" t="str">
            <v>11-2252</v>
          </cell>
          <cell r="G253">
            <v>1120000</v>
          </cell>
        </row>
        <row r="254">
          <cell r="A254" t="str">
            <v>890306094</v>
          </cell>
          <cell r="B254" t="str">
            <v>G.I CONSULTORES ANDINOS S.A</v>
          </cell>
          <cell r="C254">
            <v>39497</v>
          </cell>
          <cell r="D254" t="str">
            <v>Servicios contables febrero 2008</v>
          </cell>
          <cell r="E254" t="str">
            <v>FACV</v>
          </cell>
          <cell r="F254" t="str">
            <v>2260</v>
          </cell>
          <cell r="G254">
            <v>1120000</v>
          </cell>
        </row>
        <row r="255">
          <cell r="A255" t="str">
            <v>890306094</v>
          </cell>
          <cell r="B255" t="str">
            <v>G.I CONSULTORES ANDINOS S.A</v>
          </cell>
          <cell r="C255">
            <v>39532</v>
          </cell>
          <cell r="D255" t="str">
            <v>Facv.2288 Serv.contables y asesoria marzo 08</v>
          </cell>
          <cell r="E255" t="str">
            <v>FACV</v>
          </cell>
          <cell r="F255" t="str">
            <v>2288</v>
          </cell>
          <cell r="G255">
            <v>1120000</v>
          </cell>
        </row>
        <row r="256">
          <cell r="A256" t="str">
            <v>890306094</v>
          </cell>
          <cell r="B256" t="str">
            <v>G.I CONSULTORES ANDINOS S.A</v>
          </cell>
          <cell r="C256">
            <v>39553</v>
          </cell>
          <cell r="D256" t="str">
            <v>Facv. 2317 Serv. contable abril /08</v>
          </cell>
          <cell r="E256" t="str">
            <v>FACV</v>
          </cell>
          <cell r="F256" t="str">
            <v>2317</v>
          </cell>
          <cell r="G256">
            <v>1120000</v>
          </cell>
        </row>
        <row r="257">
          <cell r="A257" t="str">
            <v>890306094</v>
          </cell>
          <cell r="B257" t="str">
            <v>G.I CONSULTORES ANDINOS S.A</v>
          </cell>
          <cell r="C257">
            <v>39583</v>
          </cell>
          <cell r="D257" t="str">
            <v>Facv.2359 Serv.contables  Mayo 08</v>
          </cell>
          <cell r="E257" t="str">
            <v>FACV</v>
          </cell>
          <cell r="F257" t="str">
            <v>2359</v>
          </cell>
          <cell r="G257">
            <v>1120000</v>
          </cell>
        </row>
        <row r="258">
          <cell r="A258" t="str">
            <v>890306094</v>
          </cell>
          <cell r="B258" t="str">
            <v>G.I CONSULTORES ANDINOS S.A</v>
          </cell>
          <cell r="C258">
            <v>39615</v>
          </cell>
          <cell r="D258" t="str">
            <v>Facv.2386 Serv. contables junio/08</v>
          </cell>
          <cell r="E258" t="str">
            <v>FACV</v>
          </cell>
          <cell r="F258" t="str">
            <v>2386</v>
          </cell>
          <cell r="G258">
            <v>1120000</v>
          </cell>
        </row>
        <row r="259">
          <cell r="A259" t="str">
            <v>890306094</v>
          </cell>
          <cell r="B259" t="str">
            <v>G.I CONSULTORES ANDINOS S.A</v>
          </cell>
          <cell r="C259">
            <v>39644</v>
          </cell>
          <cell r="D259" t="str">
            <v>Servicios Contables Julio/08</v>
          </cell>
          <cell r="E259" t="str">
            <v>FACV</v>
          </cell>
          <cell r="F259" t="str">
            <v>2421</v>
          </cell>
          <cell r="G259">
            <v>1120000</v>
          </cell>
        </row>
        <row r="260">
          <cell r="A260" t="str">
            <v>890306094</v>
          </cell>
          <cell r="B260" t="str">
            <v>G.I CONSULTORES ANDINOS S.A</v>
          </cell>
          <cell r="C260">
            <v>39675</v>
          </cell>
          <cell r="D260" t="str">
            <v>Servicios Contables Agosto 2008</v>
          </cell>
          <cell r="E260" t="str">
            <v>FACV</v>
          </cell>
          <cell r="F260" t="str">
            <v>002446</v>
          </cell>
          <cell r="G260">
            <v>1120000</v>
          </cell>
        </row>
        <row r="261">
          <cell r="A261" t="str">
            <v>890306094</v>
          </cell>
          <cell r="B261" t="str">
            <v>G.I CONSULTORES ANDINOS S.A</v>
          </cell>
          <cell r="C261">
            <v>39706</v>
          </cell>
          <cell r="D261" t="str">
            <v>Servicios contables del mes</v>
          </cell>
          <cell r="E261" t="str">
            <v>FACV</v>
          </cell>
          <cell r="F261" t="str">
            <v>002472</v>
          </cell>
          <cell r="G261">
            <v>1120000</v>
          </cell>
        </row>
        <row r="262">
          <cell r="A262" t="str">
            <v>890306094</v>
          </cell>
          <cell r="B262" t="str">
            <v>G.I CONSULTORES ANDINOS S.A</v>
          </cell>
          <cell r="C262">
            <v>39736</v>
          </cell>
          <cell r="D262" t="str">
            <v>SERVICIOS CONTABLES CORRESPONDIENTESAL MES</v>
          </cell>
          <cell r="E262" t="str">
            <v>FACV</v>
          </cell>
          <cell r="F262" t="str">
            <v>002502</v>
          </cell>
          <cell r="G262">
            <v>1120000</v>
          </cell>
        </row>
        <row r="263">
          <cell r="A263" t="str">
            <v>890306094</v>
          </cell>
          <cell r="B263" t="str">
            <v>G.I CONSULTORES ANDINOS S.A</v>
          </cell>
          <cell r="C263">
            <v>39770</v>
          </cell>
          <cell r="D263" t="str">
            <v>Servicios contables del mes</v>
          </cell>
          <cell r="E263" t="str">
            <v>FACV</v>
          </cell>
          <cell r="F263" t="str">
            <v>002521</v>
          </cell>
          <cell r="G263">
            <v>1120000</v>
          </cell>
        </row>
        <row r="264">
          <cell r="A264" t="str">
            <v>890306094</v>
          </cell>
          <cell r="B264" t="str">
            <v>G.I CONSULTORES ANDINOS S.A</v>
          </cell>
          <cell r="C264">
            <v>39797</v>
          </cell>
          <cell r="D264" t="str">
            <v>Servicios contables del mes</v>
          </cell>
          <cell r="E264" t="str">
            <v>FACV</v>
          </cell>
          <cell r="F264" t="str">
            <v>002541</v>
          </cell>
          <cell r="G264">
            <v>1120000</v>
          </cell>
        </row>
        <row r="265">
          <cell r="A265" t="str">
            <v>891500316</v>
          </cell>
          <cell r="B265" t="str">
            <v>JLT VALENCIA IRAGORRI CORREDORES DE SEGUROS</v>
          </cell>
          <cell r="C265">
            <v>39526</v>
          </cell>
          <cell r="D265" t="str">
            <v>Facv.2280 Serv.proc.de datos para el area contable</v>
          </cell>
          <cell r="E265" t="str">
            <v>FACV</v>
          </cell>
          <cell r="F265" t="str">
            <v>2280</v>
          </cell>
          <cell r="G265">
            <v>500000</v>
          </cell>
        </row>
        <row r="266">
          <cell r="A266" t="str">
            <v>891500316</v>
          </cell>
          <cell r="B266" t="str">
            <v>JLT VALENCIA IRAGORRI CORREDORES DE SEGUROS</v>
          </cell>
          <cell r="C266">
            <v>39563</v>
          </cell>
          <cell r="D266" t="str">
            <v>Fact. 2351 Preparacion Informacion Tributaria año 2007</v>
          </cell>
          <cell r="E266" t="str">
            <v>FACV</v>
          </cell>
          <cell r="F266" t="str">
            <v>2351</v>
          </cell>
          <cell r="G266">
            <v>400000</v>
          </cell>
        </row>
        <row r="267">
          <cell r="A267" t="str">
            <v>891500316</v>
          </cell>
          <cell r="B267" t="str">
            <v>JLT VALENCIA IRAGORRI CORREDORES DE SEGUROS</v>
          </cell>
          <cell r="C267">
            <v>39563</v>
          </cell>
          <cell r="D267" t="str">
            <v>Facv. 2344 Asesoría - preparacion infor. Tributari/07</v>
          </cell>
          <cell r="E267" t="str">
            <v>FACV</v>
          </cell>
          <cell r="F267" t="str">
            <v>2344</v>
          </cell>
          <cell r="G267">
            <v>2800000</v>
          </cell>
        </row>
        <row r="268">
          <cell r="A268" t="str">
            <v>891500316</v>
          </cell>
          <cell r="B268" t="str">
            <v>JLT VALENCIA &amp; IRAGORRI CORREDORES DE SEGUROS S.A.</v>
          </cell>
          <cell r="C268">
            <v>39619</v>
          </cell>
          <cell r="D268" t="str">
            <v>Facv.2395 Serv. prestados para el area de imptos</v>
          </cell>
          <cell r="E268" t="str">
            <v>FACV</v>
          </cell>
          <cell r="F268" t="str">
            <v>2395</v>
          </cell>
          <cell r="G268">
            <v>1300000</v>
          </cell>
        </row>
        <row r="269">
          <cell r="A269" t="str">
            <v>891500316</v>
          </cell>
          <cell r="B269" t="str">
            <v>JLT VALENCIA &amp; IRAGORRI CORREDORES DE SEGUROS S.A.</v>
          </cell>
          <cell r="C269">
            <v>39619</v>
          </cell>
          <cell r="D269" t="str">
            <v>Facv.2396 Serv. prestados para el area de imptos</v>
          </cell>
          <cell r="E269" t="str">
            <v>FACV</v>
          </cell>
          <cell r="F269" t="str">
            <v>2396</v>
          </cell>
          <cell r="G269">
            <v>400000</v>
          </cell>
        </row>
        <row r="270">
          <cell r="A270" t="str">
            <v>891500316</v>
          </cell>
          <cell r="B270" t="str">
            <v>JLT VALENCIA IRAGORRI CORREDORES DE SEGUROS</v>
          </cell>
          <cell r="C270">
            <v>39469</v>
          </cell>
          <cell r="D270" t="str">
            <v>servicios contables mes de enero de 2008</v>
          </cell>
          <cell r="E270" t="str">
            <v>FACV</v>
          </cell>
          <cell r="F270" t="str">
            <v>11-2239</v>
          </cell>
          <cell r="G270">
            <v>407000</v>
          </cell>
        </row>
        <row r="271">
          <cell r="A271" t="str">
            <v>891500316</v>
          </cell>
          <cell r="B271" t="str">
            <v>JLT VALENCIA IRAGORRI CORREDORES DE SEGUROS</v>
          </cell>
          <cell r="C271">
            <v>39496</v>
          </cell>
          <cell r="D271" t="str">
            <v>Servicios contables febrero 2008</v>
          </cell>
          <cell r="E271" t="str">
            <v>FACV</v>
          </cell>
          <cell r="F271" t="str">
            <v>2259</v>
          </cell>
          <cell r="G271">
            <v>407000</v>
          </cell>
        </row>
        <row r="272">
          <cell r="A272" t="str">
            <v>891500316</v>
          </cell>
          <cell r="B272" t="str">
            <v>JLT VALENCIA IRAGORRI CORREDORES DE SEGUROS</v>
          </cell>
          <cell r="C272">
            <v>39532</v>
          </cell>
          <cell r="D272" t="str">
            <v>Facv.2287 Serv.contables marzo 08</v>
          </cell>
          <cell r="E272" t="str">
            <v>FACV</v>
          </cell>
          <cell r="F272" t="str">
            <v>2287</v>
          </cell>
          <cell r="G272">
            <v>407000</v>
          </cell>
        </row>
        <row r="273">
          <cell r="A273" t="str">
            <v>891500316</v>
          </cell>
          <cell r="B273" t="str">
            <v>JLT VALENCIA IRAGORRI CORREDORES DE SEGUROS</v>
          </cell>
          <cell r="C273">
            <v>39559</v>
          </cell>
          <cell r="D273" t="str">
            <v>Facv. 2325 Serv. Contable abril/08</v>
          </cell>
          <cell r="E273" t="str">
            <v>FACV</v>
          </cell>
          <cell r="F273" t="str">
            <v>2325</v>
          </cell>
          <cell r="G273">
            <v>407000</v>
          </cell>
        </row>
        <row r="274">
          <cell r="A274" t="str">
            <v>891500316</v>
          </cell>
          <cell r="B274" t="str">
            <v>JLT VALENCIA &amp; IRAGORRI CORREDORES DE SEGUROS S.A.</v>
          </cell>
          <cell r="C274">
            <v>39591</v>
          </cell>
          <cell r="D274" t="str">
            <v>Facv.2381 Serv.contables mayo 2008</v>
          </cell>
          <cell r="E274" t="str">
            <v>FACV</v>
          </cell>
          <cell r="F274" t="str">
            <v>2381</v>
          </cell>
          <cell r="G274">
            <v>407000</v>
          </cell>
        </row>
        <row r="275">
          <cell r="A275" t="str">
            <v>891500316</v>
          </cell>
          <cell r="B275" t="str">
            <v>JLT VALENCIA &amp; IRAGORRI CORREDORES DE SEGUROS S.A.</v>
          </cell>
          <cell r="C275">
            <v>39622</v>
          </cell>
          <cell r="D275" t="str">
            <v>Facv.2405 Serv. contables junio/08</v>
          </cell>
          <cell r="E275" t="str">
            <v>FACV</v>
          </cell>
          <cell r="F275" t="str">
            <v>2405</v>
          </cell>
          <cell r="G275">
            <v>407000</v>
          </cell>
        </row>
        <row r="276">
          <cell r="A276" t="str">
            <v>891500316</v>
          </cell>
          <cell r="B276" t="str">
            <v>JLT VALENCIA &amp; IRAGORRI CORREDORES DE SEGUROS S.A.</v>
          </cell>
          <cell r="C276">
            <v>39650</v>
          </cell>
          <cell r="D276" t="str">
            <v>Servicios Contables Julio 2008</v>
          </cell>
          <cell r="E276" t="str">
            <v>FACV</v>
          </cell>
          <cell r="F276" t="str">
            <v>2429</v>
          </cell>
          <cell r="G276">
            <v>407000</v>
          </cell>
        </row>
        <row r="277">
          <cell r="A277" t="str">
            <v>891500316</v>
          </cell>
          <cell r="B277" t="str">
            <v>JLT VALENCIA &amp; IRAGORRI CORREDORES DE SEGUROS S.A.</v>
          </cell>
          <cell r="C277">
            <v>39681</v>
          </cell>
          <cell r="D277" t="str">
            <v>Servicios Contables Agosto 2008</v>
          </cell>
          <cell r="E277" t="str">
            <v>FACV</v>
          </cell>
          <cell r="F277" t="str">
            <v>002464</v>
          </cell>
          <cell r="G277">
            <v>407000</v>
          </cell>
        </row>
        <row r="278">
          <cell r="A278" t="str">
            <v>891500316</v>
          </cell>
          <cell r="B278" t="str">
            <v>JLT VALENCIA &amp; IRAGORRI CORREDORES DE SEGUROS S.A.</v>
          </cell>
          <cell r="C278">
            <v>39710</v>
          </cell>
          <cell r="D278" t="str">
            <v>Servicios contables sep/08</v>
          </cell>
          <cell r="E278" t="str">
            <v>FACV</v>
          </cell>
          <cell r="F278" t="str">
            <v>002491</v>
          </cell>
          <cell r="G278">
            <v>407000</v>
          </cell>
        </row>
        <row r="279">
          <cell r="A279" t="str">
            <v>891500316</v>
          </cell>
          <cell r="B279" t="str">
            <v>JLT VALENCIA &amp; IRAGORRI CORREDORES DE SEGUROS S.A.</v>
          </cell>
          <cell r="C279">
            <v>39741</v>
          </cell>
          <cell r="D279" t="str">
            <v>SERVICIOS CONTABLES MES</v>
          </cell>
          <cell r="E279" t="str">
            <v>FACV</v>
          </cell>
          <cell r="F279" t="str">
            <v>002509</v>
          </cell>
          <cell r="G279">
            <v>407000</v>
          </cell>
        </row>
        <row r="280">
          <cell r="A280" t="str">
            <v>891500316</v>
          </cell>
          <cell r="B280" t="str">
            <v>JLT VALENCIA &amp; IRAGORRI CORREDORES DE SEGUROS S.A.</v>
          </cell>
          <cell r="C280">
            <v>39772</v>
          </cell>
          <cell r="D280" t="str">
            <v>Servicios contables noviembre 2008</v>
          </cell>
          <cell r="E280" t="str">
            <v>FACV</v>
          </cell>
          <cell r="F280" t="str">
            <v>002534</v>
          </cell>
          <cell r="G280">
            <v>407000</v>
          </cell>
        </row>
        <row r="281">
          <cell r="A281" t="str">
            <v>891500316</v>
          </cell>
          <cell r="B281" t="str">
            <v>JLT VALENCIA &amp; IRAGORRI CORREDORES DE SEGUROS S.A.</v>
          </cell>
          <cell r="C281">
            <v>39801</v>
          </cell>
          <cell r="D281" t="str">
            <v>Servicios contables diciembre/08</v>
          </cell>
          <cell r="E281" t="str">
            <v>FACV</v>
          </cell>
          <cell r="F281" t="str">
            <v>002556</v>
          </cell>
          <cell r="G281">
            <v>407000</v>
          </cell>
        </row>
        <row r="282">
          <cell r="A282" t="str">
            <v>900157883</v>
          </cell>
          <cell r="B282" t="str">
            <v>TECNIMAGEN E.U</v>
          </cell>
          <cell r="C282">
            <v>39469</v>
          </cell>
          <cell r="D282" t="str">
            <v>Servicios en area contable mes de enero de 2008</v>
          </cell>
          <cell r="E282" t="str">
            <v>FACV</v>
          </cell>
          <cell r="F282" t="str">
            <v>11-2248</v>
          </cell>
          <cell r="G282">
            <v>1000000</v>
          </cell>
        </row>
        <row r="283">
          <cell r="A283" t="str">
            <v>900157883</v>
          </cell>
          <cell r="B283" t="str">
            <v>TECNIMAGEN E.U</v>
          </cell>
          <cell r="C283">
            <v>39486</v>
          </cell>
          <cell r="D283" t="str">
            <v>Servicios mensajeria  Ene 2008</v>
          </cell>
          <cell r="E283" t="str">
            <v>FACV</v>
          </cell>
          <cell r="F283" t="str">
            <v>2256</v>
          </cell>
          <cell r="G283">
            <v>154125</v>
          </cell>
        </row>
        <row r="284">
          <cell r="A284" t="str">
            <v>900157883</v>
          </cell>
          <cell r="B284" t="str">
            <v>TECNIMAGEN E.U</v>
          </cell>
          <cell r="C284">
            <v>39497</v>
          </cell>
          <cell r="D284" t="str">
            <v>Servicios contables febrero 2008</v>
          </cell>
          <cell r="E284" t="str">
            <v>FACV</v>
          </cell>
          <cell r="F284" t="str">
            <v>2261</v>
          </cell>
          <cell r="G284">
            <v>1000000</v>
          </cell>
        </row>
        <row r="285">
          <cell r="A285" t="str">
            <v>900157883</v>
          </cell>
          <cell r="B285" t="str">
            <v>TECNIMAGEN E.U</v>
          </cell>
          <cell r="C285">
            <v>39532</v>
          </cell>
          <cell r="D285" t="str">
            <v>Facv.2284 Serv.contables marzo 08</v>
          </cell>
          <cell r="E285" t="str">
            <v>FACV</v>
          </cell>
          <cell r="F285" t="str">
            <v>2284</v>
          </cell>
          <cell r="G285">
            <v>1000000</v>
          </cell>
        </row>
        <row r="286">
          <cell r="A286" t="str">
            <v>900157883</v>
          </cell>
          <cell r="B286" t="str">
            <v>TECNIMAGEN E.U</v>
          </cell>
          <cell r="C286">
            <v>39553</v>
          </cell>
          <cell r="D286" t="str">
            <v>Facv. 2312 Serv. contables abril /08</v>
          </cell>
          <cell r="E286" t="str">
            <v>FACV</v>
          </cell>
          <cell r="F286" t="str">
            <v>2312</v>
          </cell>
          <cell r="G286">
            <v>1000000</v>
          </cell>
        </row>
        <row r="287">
          <cell r="A287" t="str">
            <v>900157883</v>
          </cell>
          <cell r="B287" t="str">
            <v>TECNIMAGEN E.U</v>
          </cell>
          <cell r="C287">
            <v>39583</v>
          </cell>
          <cell r="D287" t="str">
            <v>Facv.2367 Serv.contables may 2008</v>
          </cell>
          <cell r="E287" t="str">
            <v>FACV</v>
          </cell>
          <cell r="F287" t="str">
            <v>2367</v>
          </cell>
          <cell r="G287">
            <v>1000000</v>
          </cell>
        </row>
        <row r="288">
          <cell r="A288" t="str">
            <v>900157883</v>
          </cell>
          <cell r="B288" t="str">
            <v>TECNIMAGEN E.U</v>
          </cell>
          <cell r="C288">
            <v>39615</v>
          </cell>
          <cell r="D288" t="str">
            <v>Facv.2390 Serv. contables junio/08</v>
          </cell>
          <cell r="E288" t="str">
            <v>FACV</v>
          </cell>
          <cell r="F288" t="str">
            <v>2390</v>
          </cell>
          <cell r="G288">
            <v>1000000</v>
          </cell>
        </row>
        <row r="289">
          <cell r="A289" t="str">
            <v>900157883</v>
          </cell>
          <cell r="B289" t="str">
            <v>TECNIMAGEN E.U</v>
          </cell>
          <cell r="C289">
            <v>39644</v>
          </cell>
          <cell r="D289" t="str">
            <v>Servicios Contables Julio 2008</v>
          </cell>
          <cell r="E289" t="str">
            <v>FACV</v>
          </cell>
          <cell r="F289" t="str">
            <v>2436</v>
          </cell>
          <cell r="G289">
            <v>1000000</v>
          </cell>
        </row>
        <row r="290">
          <cell r="A290" t="str">
            <v>900157883</v>
          </cell>
          <cell r="B290" t="str">
            <v>TECNIMAGEN E.U</v>
          </cell>
          <cell r="C290">
            <v>39675</v>
          </cell>
          <cell r="D290" t="str">
            <v>Servicios Contables Agosto 2008</v>
          </cell>
          <cell r="E290" t="str">
            <v>FACV</v>
          </cell>
          <cell r="F290" t="str">
            <v>002468</v>
          </cell>
          <cell r="G290">
            <v>750000</v>
          </cell>
        </row>
        <row r="291">
          <cell r="A291" t="str">
            <v>900157883</v>
          </cell>
          <cell r="B291" t="str">
            <v>TECNIMAGEN E.U</v>
          </cell>
          <cell r="C291">
            <v>39706</v>
          </cell>
          <cell r="D291" t="str">
            <v>Servicios contables del mes</v>
          </cell>
          <cell r="E291" t="str">
            <v>FACV</v>
          </cell>
          <cell r="F291" t="str">
            <v>002481</v>
          </cell>
          <cell r="G291">
            <v>650000</v>
          </cell>
        </row>
        <row r="292">
          <cell r="A292" t="str">
            <v>900157883</v>
          </cell>
          <cell r="B292" t="str">
            <v>TECNIMAGEN E.U</v>
          </cell>
          <cell r="C292">
            <v>39736</v>
          </cell>
          <cell r="D292" t="str">
            <v>SERVICIOS CONTABLES MES</v>
          </cell>
          <cell r="E292" t="str">
            <v>FACV</v>
          </cell>
          <cell r="F292" t="str">
            <v>002508</v>
          </cell>
          <cell r="G292">
            <v>650000</v>
          </cell>
        </row>
        <row r="293">
          <cell r="A293" t="str">
            <v>900157883</v>
          </cell>
          <cell r="B293" t="str">
            <v>TECNIMAGEN E.U</v>
          </cell>
          <cell r="C293">
            <v>39770</v>
          </cell>
          <cell r="D293" t="str">
            <v>Servicios contables Noviembre 2008</v>
          </cell>
          <cell r="E293" t="str">
            <v>FACV</v>
          </cell>
          <cell r="F293" t="str">
            <v>002527</v>
          </cell>
          <cell r="G293">
            <v>650000</v>
          </cell>
        </row>
        <row r="294">
          <cell r="A294" t="str">
            <v>900157883</v>
          </cell>
          <cell r="B294" t="str">
            <v>TECNIMAGEN E.U</v>
          </cell>
          <cell r="C294">
            <v>39797</v>
          </cell>
          <cell r="D294" t="str">
            <v>Servicios contables del mes</v>
          </cell>
          <cell r="E294" t="str">
            <v>FACV</v>
          </cell>
          <cell r="F294" t="str">
            <v>002549</v>
          </cell>
          <cell r="G294">
            <v>650000</v>
          </cell>
        </row>
        <row r="295">
          <cell r="A295" t="str">
            <v>900170346</v>
          </cell>
          <cell r="B295" t="str">
            <v>URIBE ESCOBAR Y CIA S EN C</v>
          </cell>
          <cell r="C295">
            <v>39496</v>
          </cell>
          <cell r="D295" t="str">
            <v>Servicios const.sociedad y trámites ante la DIAN</v>
          </cell>
          <cell r="E295" t="str">
            <v>FACV</v>
          </cell>
          <cell r="F295" t="str">
            <v>2279</v>
          </cell>
          <cell r="G295">
            <v>700000</v>
          </cell>
        </row>
        <row r="296">
          <cell r="A296" t="str">
            <v>900170346</v>
          </cell>
          <cell r="B296" t="str">
            <v>URIBE ESCOBAR Y CIA S EN C</v>
          </cell>
          <cell r="C296">
            <v>39478</v>
          </cell>
          <cell r="D296" t="str">
            <v>Servicios contables mes de enero de 2008</v>
          </cell>
          <cell r="E296" t="str">
            <v>FACV</v>
          </cell>
          <cell r="F296" t="str">
            <v>11-2253</v>
          </cell>
          <cell r="G296">
            <v>375000</v>
          </cell>
        </row>
        <row r="297">
          <cell r="A297" t="str">
            <v>900170346</v>
          </cell>
          <cell r="B297" t="str">
            <v>URIBE ESCOBAR Y CIA S EN C</v>
          </cell>
          <cell r="C297">
            <v>39496</v>
          </cell>
          <cell r="D297" t="str">
            <v>Servicios contables febrero 2008</v>
          </cell>
          <cell r="E297" t="str">
            <v>FACV</v>
          </cell>
          <cell r="F297" t="str">
            <v>2258</v>
          </cell>
          <cell r="G297">
            <v>375000</v>
          </cell>
        </row>
        <row r="298">
          <cell r="A298" t="str">
            <v>900170346</v>
          </cell>
          <cell r="B298" t="str">
            <v>URIBE ESCOBAR Y CIA S EN C</v>
          </cell>
          <cell r="C298">
            <v>39532</v>
          </cell>
          <cell r="D298" t="str">
            <v>Facv.2286 Serv.contables marzo 08</v>
          </cell>
          <cell r="E298" t="str">
            <v>FACV</v>
          </cell>
          <cell r="F298" t="str">
            <v>2286</v>
          </cell>
          <cell r="G298">
            <v>375000</v>
          </cell>
        </row>
        <row r="299">
          <cell r="A299" t="str">
            <v>900170346</v>
          </cell>
          <cell r="B299" t="str">
            <v>URIBE ESCOBAR Y CIA S EN C</v>
          </cell>
          <cell r="C299">
            <v>39553</v>
          </cell>
          <cell r="D299" t="str">
            <v>Facv. 2313 Serv. contables abril /08</v>
          </cell>
          <cell r="E299" t="str">
            <v>FACV</v>
          </cell>
          <cell r="F299" t="str">
            <v>2313</v>
          </cell>
          <cell r="G299">
            <v>375000</v>
          </cell>
        </row>
        <row r="300">
          <cell r="A300" t="str">
            <v>900170346</v>
          </cell>
          <cell r="B300" t="str">
            <v>URIBE ESCOBAR Y CIA S EN C</v>
          </cell>
          <cell r="C300">
            <v>39583</v>
          </cell>
          <cell r="D300" t="str">
            <v>Facv.2368 Serv.contables may 2008</v>
          </cell>
          <cell r="E300" t="str">
            <v>FACV</v>
          </cell>
          <cell r="F300" t="str">
            <v>2368</v>
          </cell>
          <cell r="G300">
            <v>375000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TC IMPTOS "/>
      <sheetName val="BALANCE GENERAL"/>
      <sheetName val="PYG"/>
      <sheetName val="GTOS BANC- PARTIDAS PEND"/>
      <sheetName val="Bancos"/>
      <sheetName val="CxC"/>
      <sheetName val="Antic.y Avances"/>
      <sheetName val="Resumen Activos"/>
      <sheetName val="diferidos"/>
      <sheetName val="Oblig.Financieras"/>
      <sheetName val="CxP"/>
      <sheetName val="Retefte dic"/>
      <sheetName val="Rete-ica"/>
      <sheetName val="Form iva"/>
      <sheetName val="IVA ok"/>
      <sheetName val="Aux iva"/>
      <sheetName val="ica nov-dic"/>
      <sheetName val="Aportes-Nomina dic"/>
      <sheetName val="prima2do sem08"/>
      <sheetName val="consolidado nomina"/>
      <sheetName val="Acreedores"/>
      <sheetName val="consol prestac 08"/>
      <sheetName val="Anticipos"/>
      <sheetName val="Ing Rec.xa Terc"/>
      <sheetName val="INGRESOS"/>
      <sheetName val="RENTA"/>
      <sheetName val="jpajbp200812"/>
      <sheetName val="auxdic"/>
      <sheetName val="comentarios"/>
    </sheetNames>
    <sheetDataSet>
      <sheetData sheetId="0" refreshError="1">
        <row r="4">
          <cell r="A4" t="str">
            <v>CUENTA 135515</v>
          </cell>
        </row>
        <row r="7">
          <cell r="A7" t="str">
            <v>nit_cc</v>
          </cell>
          <cell r="B7" t="str">
            <v>nombre</v>
          </cell>
          <cell r="C7" t="str">
            <v>fecha</v>
          </cell>
          <cell r="D7" t="str">
            <v>descripcio</v>
          </cell>
          <cell r="E7" t="str">
            <v>tip_doc</v>
          </cell>
          <cell r="F7" t="str">
            <v>num_doc</v>
          </cell>
          <cell r="G7" t="str">
            <v>val_base</v>
          </cell>
        </row>
        <row r="9">
          <cell r="A9">
            <v>13551521</v>
          </cell>
          <cell r="B9" t="str">
            <v>Retención S/Honorarios - 11%</v>
          </cell>
          <cell r="D9">
            <v>0</v>
          </cell>
          <cell r="E9">
            <v>0</v>
          </cell>
          <cell r="F9">
            <v>0</v>
          </cell>
          <cell r="G9">
            <v>0</v>
          </cell>
        </row>
        <row r="10">
          <cell r="A10" t="str">
            <v>860037804</v>
          </cell>
          <cell r="B10" t="str">
            <v>PEÑA OSPINA CIA S EN C A</v>
          </cell>
          <cell r="C10">
            <v>39497</v>
          </cell>
          <cell r="D10" t="str">
            <v>Revisoria Fiscal ene y feb 08</v>
          </cell>
          <cell r="E10" t="str">
            <v>FACV</v>
          </cell>
          <cell r="F10" t="str">
            <v>2266</v>
          </cell>
          <cell r="G10">
            <v>760000</v>
          </cell>
        </row>
        <row r="11">
          <cell r="A11" t="str">
            <v>860037804</v>
          </cell>
          <cell r="B11" t="str">
            <v>PEÑA OSPINA CIA S EN C A</v>
          </cell>
          <cell r="C11">
            <v>39532</v>
          </cell>
          <cell r="D11" t="str">
            <v>Facv.2292 Revisoria Fiscal marzo 08</v>
          </cell>
          <cell r="E11" t="str">
            <v>FACV</v>
          </cell>
          <cell r="F11" t="str">
            <v>2292</v>
          </cell>
          <cell r="G11">
            <v>380000</v>
          </cell>
        </row>
        <row r="12">
          <cell r="A12" t="str">
            <v>860037804</v>
          </cell>
          <cell r="B12" t="str">
            <v>PEÑA OSPINA CIA S EN C A</v>
          </cell>
          <cell r="C12">
            <v>39596</v>
          </cell>
          <cell r="D12" t="str">
            <v>Pago fac.2311</v>
          </cell>
          <cell r="E12" t="str">
            <v>RCA</v>
          </cell>
          <cell r="F12" t="str">
            <v>12-100</v>
          </cell>
          <cell r="G12">
            <v>600000</v>
          </cell>
        </row>
        <row r="13">
          <cell r="A13" t="str">
            <v>860037804</v>
          </cell>
          <cell r="B13" t="str">
            <v>PEÑA OSPINA CIA S EN C A</v>
          </cell>
          <cell r="C13">
            <v>39583</v>
          </cell>
          <cell r="D13" t="str">
            <v>Facv.2365 Rev.fiscal mayo 2008</v>
          </cell>
          <cell r="E13" t="str">
            <v>FACV</v>
          </cell>
          <cell r="F13" t="str">
            <v>2365</v>
          </cell>
          <cell r="G13">
            <v>600000</v>
          </cell>
        </row>
        <row r="14">
          <cell r="A14" t="str">
            <v>860037804</v>
          </cell>
          <cell r="B14" t="str">
            <v>PEÑA OSPINA CIA S EN C A</v>
          </cell>
          <cell r="C14">
            <v>39615</v>
          </cell>
          <cell r="D14" t="str">
            <v>Facv.2392 Revisoria  Fiscal junio/08</v>
          </cell>
          <cell r="E14" t="str">
            <v>FACV</v>
          </cell>
          <cell r="F14" t="str">
            <v>2392</v>
          </cell>
          <cell r="G14">
            <v>600000</v>
          </cell>
        </row>
        <row r="15">
          <cell r="A15" t="str">
            <v>860037804</v>
          </cell>
          <cell r="B15" t="str">
            <v>PEÑA OSPINA CIA S EN C A</v>
          </cell>
          <cell r="C15">
            <v>39644</v>
          </cell>
          <cell r="D15" t="str">
            <v>Revisoria Fiscal Julio 2008</v>
          </cell>
          <cell r="E15" t="str">
            <v>FACV</v>
          </cell>
          <cell r="F15" t="str">
            <v>2431</v>
          </cell>
          <cell r="G15">
            <v>600000</v>
          </cell>
        </row>
        <row r="16">
          <cell r="A16" t="str">
            <v>860037804</v>
          </cell>
          <cell r="B16" t="str">
            <v>PEÑA OSPINA CIA S EN C A</v>
          </cell>
          <cell r="C16">
            <v>39675</v>
          </cell>
          <cell r="D16" t="str">
            <v>Revisoria Fiscale Agosto 2008</v>
          </cell>
          <cell r="E16" t="str">
            <v>FACV</v>
          </cell>
          <cell r="F16" t="str">
            <v>002450</v>
          </cell>
          <cell r="G16">
            <v>600000</v>
          </cell>
        </row>
        <row r="17">
          <cell r="A17" t="str">
            <v>860037804</v>
          </cell>
          <cell r="B17" t="str">
            <v>PEÑA OSPINA CIA S EN C A</v>
          </cell>
          <cell r="C17">
            <v>39706</v>
          </cell>
          <cell r="D17" t="str">
            <v>Revisoria fiscal del mes</v>
          </cell>
          <cell r="E17" t="str">
            <v>FACV</v>
          </cell>
          <cell r="F17" t="str">
            <v>002478</v>
          </cell>
          <cell r="G17">
            <v>600000</v>
          </cell>
        </row>
        <row r="18">
          <cell r="A18" t="str">
            <v>860037804</v>
          </cell>
          <cell r="B18" t="str">
            <v>PEÑA OSPINA CIA S EN C A</v>
          </cell>
          <cell r="C18">
            <v>39736</v>
          </cell>
          <cell r="D18" t="str">
            <v>REVISORIA FISCAL CORRESPONDIENTE AL MES</v>
          </cell>
          <cell r="E18" t="str">
            <v>FACV</v>
          </cell>
          <cell r="F18" t="str">
            <v>002505</v>
          </cell>
          <cell r="G18">
            <v>600000</v>
          </cell>
        </row>
        <row r="19">
          <cell r="A19" t="str">
            <v>860037804</v>
          </cell>
          <cell r="B19" t="str">
            <v>PEÑA OSPINA CIA S EN C A</v>
          </cell>
          <cell r="C19">
            <v>39770</v>
          </cell>
          <cell r="D19" t="str">
            <v>Revisoria fiscal del mes</v>
          </cell>
          <cell r="E19" t="str">
            <v>FACV</v>
          </cell>
          <cell r="F19" t="str">
            <v>002524</v>
          </cell>
          <cell r="G19">
            <v>600000</v>
          </cell>
        </row>
        <row r="20">
          <cell r="A20" t="str">
            <v>860037804</v>
          </cell>
          <cell r="B20" t="str">
            <v>PEÑA OSPINA CIA S EN C A</v>
          </cell>
          <cell r="C20">
            <v>39797</v>
          </cell>
          <cell r="D20" t="str">
            <v>Revisoria fiscal del mes</v>
          </cell>
          <cell r="E20" t="str">
            <v>FACV</v>
          </cell>
          <cell r="F20" t="str">
            <v>002546</v>
          </cell>
          <cell r="G20">
            <v>600000</v>
          </cell>
        </row>
        <row r="21">
          <cell r="D21" t="str">
            <v>Saldo Final de la cuenta 13551521</v>
          </cell>
          <cell r="E21">
            <v>0</v>
          </cell>
          <cell r="F21">
            <v>0</v>
          </cell>
          <cell r="G21">
            <v>6540000</v>
          </cell>
        </row>
        <row r="23">
          <cell r="A23" t="str">
            <v>13551520</v>
          </cell>
          <cell r="B23" t="str">
            <v>Retención S/Honorarios - 10%</v>
          </cell>
          <cell r="E23">
            <v>0</v>
          </cell>
          <cell r="F23">
            <v>0</v>
          </cell>
          <cell r="G23">
            <v>0</v>
          </cell>
        </row>
        <row r="24">
          <cell r="A24" t="str">
            <v>800064951</v>
          </cell>
          <cell r="B24" t="str">
            <v>TALLER DE COMPUTO LTDA</v>
          </cell>
          <cell r="C24">
            <v>39563</v>
          </cell>
          <cell r="D24" t="str">
            <v>Facv. 2335 Elaboracion declaracion Renta 2007</v>
          </cell>
          <cell r="E24" t="str">
            <v>FACV</v>
          </cell>
          <cell r="F24" t="str">
            <v>2335</v>
          </cell>
          <cell r="G24">
            <v>350000</v>
          </cell>
        </row>
        <row r="25">
          <cell r="A25" t="str">
            <v>800155320</v>
          </cell>
          <cell r="B25" t="str">
            <v>SOGERISK ANDINA S.A.</v>
          </cell>
          <cell r="C25">
            <v>39563</v>
          </cell>
          <cell r="D25" t="str">
            <v>Facv. 2336 Elaboracion declaracion Renta año 2007</v>
          </cell>
          <cell r="E25" t="str">
            <v>FACV</v>
          </cell>
          <cell r="F25" t="str">
            <v>2336</v>
          </cell>
          <cell r="G25">
            <v>800000</v>
          </cell>
        </row>
        <row r="26">
          <cell r="A26" t="str">
            <v>800155320</v>
          </cell>
          <cell r="B26" t="str">
            <v>SOGERISK ANDINA S.A.</v>
          </cell>
          <cell r="C26">
            <v>39622</v>
          </cell>
          <cell r="D26" t="str">
            <v>Facv.2408 Tramites Devolución sobrante de renta año 2007</v>
          </cell>
          <cell r="E26" t="str">
            <v>FACV</v>
          </cell>
          <cell r="F26" t="str">
            <v>2408</v>
          </cell>
          <cell r="G26">
            <v>850000</v>
          </cell>
        </row>
        <row r="27">
          <cell r="A27" t="str">
            <v>800155320</v>
          </cell>
          <cell r="B27" t="str">
            <v>SOGERISK ANDINA S.A.</v>
          </cell>
          <cell r="C27">
            <v>39469</v>
          </cell>
          <cell r="D27" t="str">
            <v>servicios y asesoria contable mes de enero de 2008</v>
          </cell>
          <cell r="E27" t="str">
            <v>FACV</v>
          </cell>
          <cell r="F27" t="str">
            <v>11-2240</v>
          </cell>
          <cell r="G27">
            <v>442000</v>
          </cell>
        </row>
        <row r="28">
          <cell r="A28" t="str">
            <v>800155320</v>
          </cell>
          <cell r="B28" t="str">
            <v>SOGERISK ANDINA S.A.</v>
          </cell>
          <cell r="C28">
            <v>39497</v>
          </cell>
          <cell r="D28" t="str">
            <v>Asesoria y Servicios contables febrero 2008</v>
          </cell>
          <cell r="E28" t="str">
            <v>FACV</v>
          </cell>
          <cell r="F28" t="str">
            <v>2262</v>
          </cell>
          <cell r="G28">
            <v>442000</v>
          </cell>
        </row>
        <row r="29">
          <cell r="A29" t="str">
            <v>800155320</v>
          </cell>
          <cell r="B29" t="str">
            <v>SOGERISK ANDINA S.A.</v>
          </cell>
          <cell r="C29">
            <v>39532</v>
          </cell>
          <cell r="D29" t="str">
            <v>Facv.2289 Serv.contables y asesoria marzo 08</v>
          </cell>
          <cell r="E29" t="str">
            <v>FACV</v>
          </cell>
          <cell r="F29" t="str">
            <v>2289</v>
          </cell>
          <cell r="G29">
            <v>442000</v>
          </cell>
        </row>
        <row r="30">
          <cell r="A30" t="str">
            <v>800155320</v>
          </cell>
          <cell r="B30" t="str">
            <v>SOGERISK ANDINA S.A.</v>
          </cell>
          <cell r="C30">
            <v>39553</v>
          </cell>
          <cell r="D30" t="str">
            <v>Facv. 2306 Serv Contale y asesoria Abril /08</v>
          </cell>
          <cell r="E30" t="str">
            <v>FACV</v>
          </cell>
          <cell r="F30" t="str">
            <v>2306</v>
          </cell>
          <cell r="G30">
            <v>442000</v>
          </cell>
        </row>
        <row r="31">
          <cell r="A31" t="str">
            <v>800155320</v>
          </cell>
          <cell r="B31" t="str">
            <v>SOGERISK ANDINA S.A.</v>
          </cell>
          <cell r="C31">
            <v>39583</v>
          </cell>
          <cell r="D31" t="str">
            <v>Facv.2366 Serv.contables y Digitación may 2008</v>
          </cell>
          <cell r="E31" t="str">
            <v>FACV</v>
          </cell>
          <cell r="F31" t="str">
            <v>2366</v>
          </cell>
          <cell r="G31">
            <v>442000</v>
          </cell>
        </row>
        <row r="32">
          <cell r="A32" t="str">
            <v>800155320</v>
          </cell>
          <cell r="B32" t="str">
            <v>SOGERISK ANDINA S.A.</v>
          </cell>
          <cell r="C32">
            <v>39615</v>
          </cell>
          <cell r="D32" t="str">
            <v>Facv.2391 Asesoria contable y serv. digitación  junio/08</v>
          </cell>
          <cell r="E32" t="str">
            <v>FACV</v>
          </cell>
          <cell r="F32" t="str">
            <v>2391</v>
          </cell>
          <cell r="G32">
            <v>442000</v>
          </cell>
        </row>
        <row r="33">
          <cell r="A33" t="str">
            <v>800155320</v>
          </cell>
          <cell r="B33" t="str">
            <v>SOGERISK ANDINA S.A.</v>
          </cell>
          <cell r="C33">
            <v>39644</v>
          </cell>
          <cell r="D33" t="str">
            <v>Asesoria Contable y Servicios Contables Julio 2008</v>
          </cell>
          <cell r="E33" t="str">
            <v>FACV</v>
          </cell>
          <cell r="F33" t="str">
            <v>2435</v>
          </cell>
          <cell r="G33">
            <v>442000</v>
          </cell>
        </row>
        <row r="34">
          <cell r="A34" t="str">
            <v>800155320</v>
          </cell>
          <cell r="B34" t="str">
            <v>SOGERISK ANDINA S.A.</v>
          </cell>
          <cell r="C34">
            <v>39675</v>
          </cell>
          <cell r="D34" t="str">
            <v>Asesoria y Servicios Contables Agosto 2008</v>
          </cell>
          <cell r="E34" t="str">
            <v>FACV</v>
          </cell>
          <cell r="F34" t="str">
            <v>002455</v>
          </cell>
          <cell r="G34">
            <v>442000</v>
          </cell>
        </row>
        <row r="35">
          <cell r="A35" t="str">
            <v>800155320</v>
          </cell>
          <cell r="B35" t="str">
            <v>SOGERISK ANDINA S.A.</v>
          </cell>
          <cell r="C35">
            <v>39706</v>
          </cell>
          <cell r="D35" t="str">
            <v>Asesoria contable</v>
          </cell>
          <cell r="E35" t="str">
            <v>FACV</v>
          </cell>
          <cell r="F35" t="str">
            <v>002480</v>
          </cell>
          <cell r="G35">
            <v>442000</v>
          </cell>
        </row>
        <row r="36">
          <cell r="A36" t="str">
            <v>800155320</v>
          </cell>
          <cell r="B36" t="str">
            <v>SOGERISK ANDINA S.A.</v>
          </cell>
          <cell r="C36">
            <v>39736</v>
          </cell>
          <cell r="D36" t="str">
            <v>SERVICIOS CONTABLES  Y CODIFICACION DEL MES</v>
          </cell>
          <cell r="E36" t="str">
            <v>FACV</v>
          </cell>
          <cell r="F36" t="str">
            <v>002507</v>
          </cell>
          <cell r="G36">
            <v>442000</v>
          </cell>
        </row>
        <row r="37">
          <cell r="A37" t="str">
            <v>800155320</v>
          </cell>
          <cell r="B37" t="str">
            <v>SOGERISK ANDINA S.A.</v>
          </cell>
          <cell r="C37">
            <v>39770</v>
          </cell>
          <cell r="D37" t="str">
            <v>Asesoria contable del mes</v>
          </cell>
          <cell r="E37" t="str">
            <v>FACV</v>
          </cell>
          <cell r="F37" t="str">
            <v>002526</v>
          </cell>
          <cell r="G37">
            <v>442000</v>
          </cell>
        </row>
        <row r="38">
          <cell r="A38" t="str">
            <v>800155320</v>
          </cell>
          <cell r="B38" t="str">
            <v>SOGERISK ANDINA S.A.</v>
          </cell>
          <cell r="C38">
            <v>39797</v>
          </cell>
          <cell r="D38" t="str">
            <v>Asesoria contable del mes</v>
          </cell>
          <cell r="E38" t="str">
            <v>FACV</v>
          </cell>
          <cell r="F38" t="str">
            <v>002548</v>
          </cell>
          <cell r="G38">
            <v>442000</v>
          </cell>
        </row>
        <row r="39">
          <cell r="A39" t="str">
            <v>800243957</v>
          </cell>
          <cell r="B39" t="str">
            <v>FIGAMMA</v>
          </cell>
          <cell r="C39">
            <v>39562</v>
          </cell>
          <cell r="D39" t="str">
            <v>Facv. 2328 Serv. elabora inf exogena Dian año 2007</v>
          </cell>
          <cell r="E39" t="str">
            <v>FACV</v>
          </cell>
          <cell r="F39" t="str">
            <v>2328</v>
          </cell>
          <cell r="G39">
            <v>850000</v>
          </cell>
        </row>
        <row r="40">
          <cell r="A40" t="str">
            <v>800243957</v>
          </cell>
          <cell r="B40" t="str">
            <v>FIGAMMA</v>
          </cell>
          <cell r="C40">
            <v>39562</v>
          </cell>
          <cell r="D40" t="str">
            <v>Facv. 2329 Elaboracion E.F. Transmision S.S</v>
          </cell>
          <cell r="E40" t="str">
            <v>FACV</v>
          </cell>
          <cell r="F40" t="str">
            <v>2329</v>
          </cell>
          <cell r="G40">
            <v>600000</v>
          </cell>
        </row>
        <row r="41">
          <cell r="A41" t="str">
            <v>800243957</v>
          </cell>
          <cell r="B41" t="str">
            <v>FIGAMMA</v>
          </cell>
          <cell r="C41">
            <v>39563</v>
          </cell>
          <cell r="D41" t="str">
            <v>facv 2345 Elaboracion declaracion renta año 2007</v>
          </cell>
          <cell r="E41" t="str">
            <v>FACV</v>
          </cell>
          <cell r="F41" t="str">
            <v>2345</v>
          </cell>
          <cell r="G41">
            <v>500000</v>
          </cell>
        </row>
        <row r="42">
          <cell r="A42" t="str">
            <v>800243957</v>
          </cell>
          <cell r="B42" t="str">
            <v>FIGAMMA</v>
          </cell>
          <cell r="C42">
            <v>39469</v>
          </cell>
          <cell r="D42" t="str">
            <v>Servicios y asesoria en area contabes mes de enero de 2008</v>
          </cell>
          <cell r="E42" t="str">
            <v>FACV</v>
          </cell>
          <cell r="F42" t="str">
            <v>11-2246</v>
          </cell>
          <cell r="G42">
            <v>600000</v>
          </cell>
        </row>
        <row r="43">
          <cell r="A43" t="str">
            <v>800243957</v>
          </cell>
          <cell r="B43" t="str">
            <v>FIGAMMA</v>
          </cell>
          <cell r="C43">
            <v>39497</v>
          </cell>
          <cell r="D43" t="str">
            <v>Asesoria Contable feb 2008</v>
          </cell>
          <cell r="E43" t="str">
            <v>FACV</v>
          </cell>
          <cell r="F43" t="str">
            <v>2273</v>
          </cell>
          <cell r="G43">
            <v>600000</v>
          </cell>
        </row>
        <row r="44">
          <cell r="A44" t="str">
            <v>800243957</v>
          </cell>
          <cell r="B44" t="str">
            <v>FIGAMMA</v>
          </cell>
          <cell r="C44">
            <v>39532</v>
          </cell>
          <cell r="D44" t="str">
            <v>Facv.2297 Serv. Y Asesoria contables marzo 2008</v>
          </cell>
          <cell r="E44" t="str">
            <v>FACV</v>
          </cell>
          <cell r="F44" t="str">
            <v>2297</v>
          </cell>
          <cell r="G44">
            <v>600000</v>
          </cell>
        </row>
        <row r="45">
          <cell r="A45" t="str">
            <v>800243957</v>
          </cell>
          <cell r="B45" t="str">
            <v>FIGAMMA</v>
          </cell>
          <cell r="C45">
            <v>39559</v>
          </cell>
          <cell r="D45" t="str">
            <v>Facv. 2321 Serv contables abril/08</v>
          </cell>
          <cell r="E45" t="str">
            <v>FACV</v>
          </cell>
          <cell r="F45" t="str">
            <v>2321</v>
          </cell>
          <cell r="G45">
            <v>600000</v>
          </cell>
        </row>
        <row r="46">
          <cell r="A46" t="str">
            <v>800243957</v>
          </cell>
          <cell r="B46" t="str">
            <v>FIGAMMA</v>
          </cell>
          <cell r="C46">
            <v>39589</v>
          </cell>
          <cell r="D46" t="str">
            <v>Facv.2379 Serv.contables Y Asesoria mayo 2008</v>
          </cell>
          <cell r="E46" t="str">
            <v>FACV</v>
          </cell>
          <cell r="F46" t="str">
            <v>2379</v>
          </cell>
          <cell r="G46">
            <v>600000</v>
          </cell>
        </row>
        <row r="47">
          <cell r="A47" t="str">
            <v>800243957</v>
          </cell>
          <cell r="B47" t="str">
            <v>FIGAMMA</v>
          </cell>
          <cell r="C47">
            <v>39626</v>
          </cell>
          <cell r="D47" t="str">
            <v>Facv.2411 Servicios Contables-Asesoria Contab Jun/08</v>
          </cell>
          <cell r="E47" t="str">
            <v>FACV</v>
          </cell>
          <cell r="F47" t="str">
            <v>2411</v>
          </cell>
          <cell r="G47">
            <v>640000</v>
          </cell>
        </row>
        <row r="48">
          <cell r="A48" t="str">
            <v>800243957</v>
          </cell>
          <cell r="B48" t="str">
            <v>FIGAMMA</v>
          </cell>
          <cell r="C48">
            <v>39650</v>
          </cell>
          <cell r="D48" t="str">
            <v>Servicios Contables - Asesoria Contable julio/08</v>
          </cell>
          <cell r="E48" t="str">
            <v>FACV</v>
          </cell>
          <cell r="F48" t="str">
            <v>2419</v>
          </cell>
          <cell r="G48">
            <v>640000</v>
          </cell>
        </row>
        <row r="49">
          <cell r="A49" t="str">
            <v>800243957</v>
          </cell>
          <cell r="B49" t="str">
            <v>FIGAMMA S. A.</v>
          </cell>
          <cell r="C49">
            <v>39681</v>
          </cell>
          <cell r="D49" t="str">
            <v>Asesoria y Servicios Contables Agosto 2008</v>
          </cell>
          <cell r="E49" t="str">
            <v>FACV</v>
          </cell>
          <cell r="F49" t="str">
            <v>002459</v>
          </cell>
          <cell r="G49">
            <v>640000</v>
          </cell>
        </row>
        <row r="50">
          <cell r="A50" t="str">
            <v>800243957</v>
          </cell>
          <cell r="B50" t="str">
            <v>FIGAMMA S. A.</v>
          </cell>
          <cell r="C50">
            <v>39710</v>
          </cell>
          <cell r="D50" t="str">
            <v>Asesoria contable del mes</v>
          </cell>
          <cell r="E50" t="str">
            <v>FACV</v>
          </cell>
          <cell r="F50" t="str">
            <v>002487</v>
          </cell>
          <cell r="G50">
            <v>640000</v>
          </cell>
        </row>
        <row r="51">
          <cell r="A51" t="str">
            <v>800243957</v>
          </cell>
          <cell r="B51" t="str">
            <v>FIGAMMA S. A.</v>
          </cell>
          <cell r="C51">
            <v>39741</v>
          </cell>
          <cell r="D51" t="str">
            <v>ASESORIA CONTABLE  MES</v>
          </cell>
          <cell r="E51" t="str">
            <v>FACV</v>
          </cell>
          <cell r="F51" t="str">
            <v>002513</v>
          </cell>
          <cell r="G51">
            <v>640000</v>
          </cell>
        </row>
        <row r="52">
          <cell r="A52" t="str">
            <v>800243957</v>
          </cell>
          <cell r="B52" t="str">
            <v>FIGAMMA S. A.</v>
          </cell>
          <cell r="C52">
            <v>39772</v>
          </cell>
          <cell r="D52" t="str">
            <v>Asesoria contable del mes</v>
          </cell>
          <cell r="E52" t="str">
            <v>FACV</v>
          </cell>
          <cell r="F52" t="str">
            <v>002530</v>
          </cell>
          <cell r="G52">
            <v>640000</v>
          </cell>
        </row>
        <row r="53">
          <cell r="A53" t="str">
            <v>800243957</v>
          </cell>
          <cell r="B53" t="str">
            <v>FIGAMMA S. A.</v>
          </cell>
          <cell r="C53">
            <v>39801</v>
          </cell>
          <cell r="D53" t="str">
            <v>Asesoria contable del mes</v>
          </cell>
          <cell r="E53" t="str">
            <v>FACV</v>
          </cell>
          <cell r="F53" t="str">
            <v>002552</v>
          </cell>
          <cell r="G53">
            <v>640000</v>
          </cell>
        </row>
        <row r="54">
          <cell r="A54" t="str">
            <v>800243957</v>
          </cell>
          <cell r="B54" t="str">
            <v>FIGAMMA S. A.</v>
          </cell>
          <cell r="C54">
            <v>39805</v>
          </cell>
          <cell r="D54" t="str">
            <v>Proceso envio medios magneticos</v>
          </cell>
          <cell r="E54" t="str">
            <v>FACV</v>
          </cell>
          <cell r="F54" t="str">
            <v>002558</v>
          </cell>
          <cell r="G54">
            <v>435000</v>
          </cell>
        </row>
        <row r="55">
          <cell r="A55" t="str">
            <v>830010601</v>
          </cell>
          <cell r="B55" t="str">
            <v>SIDERURGICA DEL TURBIO DE COLOMBIA LTDA.</v>
          </cell>
          <cell r="C55">
            <v>39469</v>
          </cell>
          <cell r="D55" t="str">
            <v>Asesoria contable mes de enero de 2008</v>
          </cell>
          <cell r="E55" t="str">
            <v>FACV</v>
          </cell>
          <cell r="F55" t="str">
            <v>11-2241</v>
          </cell>
          <cell r="G55">
            <v>1467000</v>
          </cell>
        </row>
        <row r="56">
          <cell r="A56" t="str">
            <v>830010601</v>
          </cell>
          <cell r="B56" t="str">
            <v>SIDERURGICA DEL TURBIO DE COLOMBIA LTDA.</v>
          </cell>
          <cell r="C56">
            <v>39497</v>
          </cell>
          <cell r="D56" t="str">
            <v>Asesoria Contable  Febrero 2008</v>
          </cell>
          <cell r="E56" t="str">
            <v>FACV</v>
          </cell>
          <cell r="F56" t="str">
            <v>2267</v>
          </cell>
          <cell r="G56">
            <v>1467000</v>
          </cell>
        </row>
        <row r="57">
          <cell r="A57" t="str">
            <v>830010601</v>
          </cell>
          <cell r="B57" t="str">
            <v>SIDERURGICA DEL TURBIO DE COLOMBIA LTDA.</v>
          </cell>
          <cell r="C57">
            <v>39553</v>
          </cell>
          <cell r="D57" t="str">
            <v>Facv. 2314 Elaboracion presentacion inf. S.S.</v>
          </cell>
          <cell r="E57" t="str">
            <v>FACV</v>
          </cell>
          <cell r="F57" t="str">
            <v>2314</v>
          </cell>
          <cell r="G57">
            <v>850000</v>
          </cell>
        </row>
        <row r="58">
          <cell r="A58" t="str">
            <v>830010601</v>
          </cell>
          <cell r="B58" t="str">
            <v>SIDERURGICA DEL TURBIO DE COLOMBIA LTDA.</v>
          </cell>
          <cell r="C58">
            <v>39563</v>
          </cell>
          <cell r="D58" t="str">
            <v>Facv. 2333 Elaboracion Declaracion Renta año 2007</v>
          </cell>
          <cell r="E58" t="str">
            <v>FACV</v>
          </cell>
          <cell r="F58" t="str">
            <v>2333</v>
          </cell>
          <cell r="G58">
            <v>1200000</v>
          </cell>
        </row>
        <row r="59">
          <cell r="A59" t="str">
            <v>830010601</v>
          </cell>
          <cell r="B59" t="str">
            <v>SIDERURGICA DEL TURBIO DE COLOMBIA LTDA.</v>
          </cell>
          <cell r="C59">
            <v>39563</v>
          </cell>
          <cell r="D59" t="str">
            <v>Facv. 2334 Preparacion Inf. Exogena 2007</v>
          </cell>
          <cell r="E59" t="str">
            <v>FACV</v>
          </cell>
          <cell r="F59" t="str">
            <v>2334</v>
          </cell>
          <cell r="G59">
            <v>850000</v>
          </cell>
        </row>
        <row r="60">
          <cell r="A60" t="str">
            <v>830010601</v>
          </cell>
          <cell r="B60" t="str">
            <v>SIDERURGICA DEL TURBIO DE COLOMBIA LTDA.</v>
          </cell>
          <cell r="C60">
            <v>39626</v>
          </cell>
          <cell r="D60" t="str">
            <v>Actualizacion Registro De la Inversion Extranjera Bco Republ</v>
          </cell>
          <cell r="E60" t="str">
            <v>FACV</v>
          </cell>
          <cell r="F60" t="str">
            <v>2413</v>
          </cell>
          <cell r="G60">
            <v>350000</v>
          </cell>
        </row>
        <row r="61">
          <cell r="A61" t="str">
            <v>830010601</v>
          </cell>
          <cell r="B61" t="str">
            <v>SIDERURGICA DEL TURBIO DE COLOMBIA LTDA.</v>
          </cell>
          <cell r="C61">
            <v>39724</v>
          </cell>
          <cell r="D61" t="str">
            <v>ENVIO INFORMACION EXOGENA</v>
          </cell>
          <cell r="E61" t="str">
            <v>FACV</v>
          </cell>
          <cell r="F61" t="str">
            <v>002498</v>
          </cell>
          <cell r="G61">
            <v>350000</v>
          </cell>
        </row>
        <row r="62">
          <cell r="A62" t="str">
            <v>830010601</v>
          </cell>
          <cell r="B62" t="str">
            <v>SIDERURGICA DEL TURBIO DE COLOMBIA LTDA.</v>
          </cell>
          <cell r="C62">
            <v>39730</v>
          </cell>
          <cell r="D62" t="str">
            <v>DILIGENCIAMIENTO ENCUESTA DANE, ASISTENCIA CONTABLE</v>
          </cell>
          <cell r="E62" t="str">
            <v>FACV</v>
          </cell>
          <cell r="F62" t="str">
            <v>002500</v>
          </cell>
          <cell r="G62">
            <v>329000</v>
          </cell>
        </row>
        <row r="63">
          <cell r="A63" t="str">
            <v>830045075</v>
          </cell>
          <cell r="B63" t="str">
            <v>GONZALEZ SANTA Y CIA - SOCIEDAD CIVIL</v>
          </cell>
          <cell r="C63">
            <v>39563</v>
          </cell>
          <cell r="D63" t="str">
            <v>Fact. 2350 Elaboracion declaracion Renta año 2007</v>
          </cell>
          <cell r="E63" t="str">
            <v>FACV</v>
          </cell>
          <cell r="F63" t="str">
            <v>2350</v>
          </cell>
          <cell r="G63">
            <v>375000</v>
          </cell>
        </row>
        <row r="64">
          <cell r="A64" t="str">
            <v>830050246</v>
          </cell>
          <cell r="B64" t="str">
            <v>GLOBAL EDUCATION AGENCIA DE SEGUROS LTDA</v>
          </cell>
          <cell r="C64">
            <v>39469</v>
          </cell>
          <cell r="D64" t="str">
            <v>Revisoria fiscal mes de enero de 2008</v>
          </cell>
          <cell r="E64" t="str">
            <v>FACV</v>
          </cell>
          <cell r="F64" t="str">
            <v>11-2243</v>
          </cell>
          <cell r="G64">
            <v>1837500</v>
          </cell>
        </row>
        <row r="65">
          <cell r="A65" t="str">
            <v>830050246</v>
          </cell>
          <cell r="B65" t="str">
            <v>GLOBAL EDUCATION AGENCIA DE SEGUROS LTDA</v>
          </cell>
          <cell r="C65">
            <v>39497</v>
          </cell>
          <cell r="D65" t="str">
            <v>Revisoria Fiscal Febrero 2008</v>
          </cell>
          <cell r="E65" t="str">
            <v>FACV</v>
          </cell>
          <cell r="F65" t="str">
            <v>2269</v>
          </cell>
          <cell r="G65">
            <v>1837500</v>
          </cell>
        </row>
        <row r="66">
          <cell r="A66" t="str">
            <v>830050246</v>
          </cell>
          <cell r="B66" t="str">
            <v>GLOBAL EDUCATION AGENCIA DE SEGUROS LTDA</v>
          </cell>
          <cell r="C66">
            <v>39532</v>
          </cell>
          <cell r="D66" t="str">
            <v>Facv.2293 Revisoria Fiscal marzo 08</v>
          </cell>
          <cell r="E66" t="str">
            <v>FACV</v>
          </cell>
          <cell r="F66" t="str">
            <v>2293</v>
          </cell>
          <cell r="G66">
            <v>1837500</v>
          </cell>
        </row>
        <row r="67">
          <cell r="A67" t="str">
            <v>830050246</v>
          </cell>
          <cell r="B67" t="str">
            <v>GLOBAL EDUCATION AGENCIA DE SEGUROS LTDA</v>
          </cell>
          <cell r="C67">
            <v>39559</v>
          </cell>
          <cell r="D67" t="str">
            <v>Facv. 2322 Revisoria Fiscal abril/08</v>
          </cell>
          <cell r="E67" t="str">
            <v>FACV</v>
          </cell>
          <cell r="F67" t="str">
            <v>2322</v>
          </cell>
          <cell r="G67">
            <v>300000</v>
          </cell>
        </row>
        <row r="68">
          <cell r="A68" t="str">
            <v>830050246</v>
          </cell>
          <cell r="B68" t="str">
            <v>GLOBAL EDUCATION AGENCIA DE SEGUROS LTDA</v>
          </cell>
          <cell r="C68">
            <v>39589</v>
          </cell>
          <cell r="D68" t="str">
            <v>Facv.2376 Revisoria fiscal mayo 2008</v>
          </cell>
          <cell r="E68" t="str">
            <v>FACV</v>
          </cell>
          <cell r="F68" t="str">
            <v>2376</v>
          </cell>
          <cell r="G68">
            <v>300000</v>
          </cell>
        </row>
        <row r="69">
          <cell r="A69" t="str">
            <v>830050246</v>
          </cell>
          <cell r="B69" t="str">
            <v>GLOBAL EDUCATION AGENCIA DE SEGUROS LTDA</v>
          </cell>
          <cell r="C69">
            <v>39622</v>
          </cell>
          <cell r="D69" t="str">
            <v>Facv.2402 Serv. contables junio/08</v>
          </cell>
          <cell r="E69" t="str">
            <v>FACV</v>
          </cell>
          <cell r="F69" t="str">
            <v>2402</v>
          </cell>
          <cell r="G69">
            <v>300000</v>
          </cell>
        </row>
        <row r="70">
          <cell r="A70" t="str">
            <v>830050246</v>
          </cell>
          <cell r="B70" t="str">
            <v>GLOBAL EDUCATION AGENCIA DE SEGUROS LTDA</v>
          </cell>
          <cell r="C70">
            <v>39650</v>
          </cell>
          <cell r="D70" t="str">
            <v>Revisoria Fiscal Julio/08</v>
          </cell>
          <cell r="E70" t="str">
            <v>FACV</v>
          </cell>
          <cell r="F70" t="str">
            <v>2422</v>
          </cell>
          <cell r="G70">
            <v>300000</v>
          </cell>
        </row>
        <row r="71">
          <cell r="A71" t="str">
            <v>830050246</v>
          </cell>
          <cell r="B71" t="str">
            <v>GLOBAL EDUCATION AGENCIA DE SEGUROS LTDA</v>
          </cell>
          <cell r="C71">
            <v>39681</v>
          </cell>
          <cell r="D71" t="str">
            <v>Revisoria Fiscal Agosto 2008</v>
          </cell>
          <cell r="E71" t="str">
            <v>FACV</v>
          </cell>
          <cell r="F71" t="str">
            <v>002460</v>
          </cell>
          <cell r="G71">
            <v>300000</v>
          </cell>
        </row>
        <row r="72">
          <cell r="A72" t="str">
            <v>830050246</v>
          </cell>
          <cell r="B72" t="str">
            <v>GLOBAL EDUCATION AGENCIA DE SEGUROS LTDA</v>
          </cell>
          <cell r="C72">
            <v>39710</v>
          </cell>
          <cell r="D72" t="str">
            <v>Revisoria fiscal del mes</v>
          </cell>
          <cell r="E72" t="str">
            <v>FACV</v>
          </cell>
          <cell r="F72" t="str">
            <v>002488</v>
          </cell>
          <cell r="G72">
            <v>300000</v>
          </cell>
        </row>
        <row r="73">
          <cell r="A73" t="str">
            <v>830050246</v>
          </cell>
          <cell r="B73" t="str">
            <v>GLOBAL EDUCATION AGENCIA DE SEGUROS LTDA</v>
          </cell>
          <cell r="C73">
            <v>39741</v>
          </cell>
          <cell r="D73" t="str">
            <v>REVISORIA FISCAL MES</v>
          </cell>
          <cell r="E73" t="str">
            <v>FACV</v>
          </cell>
          <cell r="F73" t="str">
            <v>002514</v>
          </cell>
          <cell r="G73">
            <v>300000</v>
          </cell>
        </row>
        <row r="74">
          <cell r="A74" t="str">
            <v>830050246</v>
          </cell>
          <cell r="B74" t="str">
            <v>GLOBAL EDUCATION AGENCIA DE SEGUROS LTDA</v>
          </cell>
          <cell r="C74">
            <v>39772</v>
          </cell>
          <cell r="D74" t="str">
            <v>Revisoria fiscal del mes</v>
          </cell>
          <cell r="E74" t="str">
            <v>FACV</v>
          </cell>
          <cell r="F74" t="str">
            <v>002531</v>
          </cell>
          <cell r="G74">
            <v>300000</v>
          </cell>
        </row>
        <row r="75">
          <cell r="A75" t="str">
            <v>830050246</v>
          </cell>
          <cell r="B75" t="str">
            <v>GLOBAL EDUCATION AGENCIA DE SEGUROS LTDA</v>
          </cell>
          <cell r="C75">
            <v>39801</v>
          </cell>
          <cell r="D75" t="str">
            <v>Revisoria fiscal del mes</v>
          </cell>
          <cell r="E75" t="str">
            <v>FACV</v>
          </cell>
          <cell r="F75" t="str">
            <v>002553</v>
          </cell>
          <cell r="G75">
            <v>300000</v>
          </cell>
        </row>
        <row r="76">
          <cell r="A76" t="str">
            <v>830050247</v>
          </cell>
          <cell r="B76" t="str">
            <v>GLOBAL EDUCATION GROUP COLOMBIA S.A.</v>
          </cell>
          <cell r="C76">
            <v>39469</v>
          </cell>
          <cell r="D76" t="str">
            <v>Revisoria fiscal mes de enero de 2008</v>
          </cell>
          <cell r="E76" t="str">
            <v>FACV</v>
          </cell>
          <cell r="F76" t="str">
            <v>11-2244</v>
          </cell>
          <cell r="G76">
            <v>1344000</v>
          </cell>
        </row>
        <row r="77">
          <cell r="A77" t="str">
            <v>830050247</v>
          </cell>
          <cell r="B77" t="str">
            <v>GLOBAL EDUCATION GROUP COLOMBIA S.A.</v>
          </cell>
          <cell r="C77">
            <v>39497</v>
          </cell>
          <cell r="D77" t="str">
            <v>Revisoria Fiscal Febrero 2008</v>
          </cell>
          <cell r="E77" t="str">
            <v>FACV</v>
          </cell>
          <cell r="F77" t="str">
            <v>2270</v>
          </cell>
          <cell r="G77">
            <v>1344000</v>
          </cell>
        </row>
        <row r="78">
          <cell r="A78" t="str">
            <v>830050247</v>
          </cell>
          <cell r="B78" t="str">
            <v>GLOBAL EDUCATION GROUP COLOMBIA S.A.</v>
          </cell>
          <cell r="C78">
            <v>39532</v>
          </cell>
          <cell r="D78" t="str">
            <v>Facv.2294 Revisoria Fiscal marzo 08</v>
          </cell>
          <cell r="E78" t="str">
            <v>FACV</v>
          </cell>
          <cell r="F78" t="str">
            <v>2294</v>
          </cell>
          <cell r="G78">
            <v>1344000</v>
          </cell>
        </row>
        <row r="79">
          <cell r="A79" t="str">
            <v>830050247</v>
          </cell>
          <cell r="B79" t="str">
            <v>GLOBAL EDUCATION GROUP COLOMBIA S.A.</v>
          </cell>
          <cell r="C79">
            <v>39559</v>
          </cell>
          <cell r="D79" t="str">
            <v>Facv. 2323 Revisoria Fiscal abril/08</v>
          </cell>
          <cell r="E79" t="str">
            <v>FACV</v>
          </cell>
          <cell r="F79" t="str">
            <v>2323</v>
          </cell>
          <cell r="G79">
            <v>1420000</v>
          </cell>
        </row>
        <row r="80">
          <cell r="A80" t="str">
            <v>830050247</v>
          </cell>
          <cell r="B80" t="str">
            <v>GLOBAL EDUCATION GROUP COLOMBIA S.A.</v>
          </cell>
          <cell r="C80">
            <v>39589</v>
          </cell>
          <cell r="D80" t="str">
            <v>Facv.2377 Revisoria fiscal mayo 2008</v>
          </cell>
          <cell r="E80" t="str">
            <v>FACV</v>
          </cell>
          <cell r="F80" t="str">
            <v>2377</v>
          </cell>
          <cell r="G80">
            <v>1420000</v>
          </cell>
        </row>
        <row r="81">
          <cell r="A81" t="str">
            <v>830050247</v>
          </cell>
          <cell r="B81" t="str">
            <v>GLOBAL EDUCATION GROUP COLOMBIA S.A.</v>
          </cell>
          <cell r="C81">
            <v>39622</v>
          </cell>
          <cell r="D81" t="str">
            <v>Facv.2403 Revisoria Fiscal junio/08</v>
          </cell>
          <cell r="E81" t="str">
            <v>FACV</v>
          </cell>
          <cell r="F81" t="str">
            <v>2403</v>
          </cell>
          <cell r="G81">
            <v>1420000</v>
          </cell>
        </row>
        <row r="82">
          <cell r="A82" t="str">
            <v>830050247</v>
          </cell>
          <cell r="B82" t="str">
            <v>GLOBAL EDUCATION GROUP COLOMBIA S.A.</v>
          </cell>
          <cell r="C82">
            <v>39650</v>
          </cell>
          <cell r="D82" t="str">
            <v>Revisoria Fiscal Julio/08</v>
          </cell>
          <cell r="E82" t="str">
            <v>FACV</v>
          </cell>
          <cell r="F82" t="str">
            <v>2423</v>
          </cell>
          <cell r="G82">
            <v>1420000</v>
          </cell>
        </row>
        <row r="83">
          <cell r="A83" t="str">
            <v>830050247</v>
          </cell>
          <cell r="B83" t="str">
            <v>GLOBAL EDUCATION GROUP COLOMBIA S.A.</v>
          </cell>
          <cell r="C83">
            <v>39681</v>
          </cell>
          <cell r="D83" t="str">
            <v>Revisoria Fiscal Agosto 2008</v>
          </cell>
          <cell r="E83" t="str">
            <v>FACV</v>
          </cell>
          <cell r="F83" t="str">
            <v>002461</v>
          </cell>
          <cell r="G83">
            <v>1420000</v>
          </cell>
        </row>
        <row r="84">
          <cell r="A84" t="str">
            <v>830050247</v>
          </cell>
          <cell r="B84" t="str">
            <v>GLOBAL EDUCATION GROUP COLOMBIA S.A.</v>
          </cell>
          <cell r="C84">
            <v>39710</v>
          </cell>
          <cell r="D84" t="str">
            <v>Revisoria fiscal del mes</v>
          </cell>
          <cell r="E84" t="str">
            <v>FACV</v>
          </cell>
          <cell r="F84" t="str">
            <v>002496</v>
          </cell>
          <cell r="G84">
            <v>1420000</v>
          </cell>
        </row>
        <row r="85">
          <cell r="A85" t="str">
            <v>830050247</v>
          </cell>
          <cell r="B85" t="str">
            <v>GLOBAL EDUCATION GROUP COLOMBIA S.A.</v>
          </cell>
          <cell r="C85">
            <v>39752</v>
          </cell>
          <cell r="D85" t="str">
            <v>REVISORIA FISCAL MES</v>
          </cell>
          <cell r="E85" t="str">
            <v>FACV</v>
          </cell>
          <cell r="F85" t="str">
            <v>002515</v>
          </cell>
          <cell r="G85">
            <v>1420000</v>
          </cell>
        </row>
        <row r="86">
          <cell r="A86" t="str">
            <v>830050247</v>
          </cell>
          <cell r="B86" t="str">
            <v>GLOBAL EDUCATION GROUP COLOMBIA S.A.</v>
          </cell>
          <cell r="C86">
            <v>39772</v>
          </cell>
          <cell r="D86" t="str">
            <v>Revisoria fiscal de noviembre 2008</v>
          </cell>
          <cell r="E86" t="str">
            <v>FACV</v>
          </cell>
          <cell r="F86" t="str">
            <v>002532</v>
          </cell>
          <cell r="G86">
            <v>1420000</v>
          </cell>
        </row>
        <row r="87">
          <cell r="A87" t="str">
            <v>830050247</v>
          </cell>
          <cell r="B87" t="str">
            <v>GLOBAL EDUCATION GROUP COLOMBIA S.A.</v>
          </cell>
          <cell r="C87">
            <v>39801</v>
          </cell>
          <cell r="D87" t="str">
            <v>Revisoria fiscal del mes</v>
          </cell>
          <cell r="E87" t="str">
            <v>FACV</v>
          </cell>
          <cell r="F87" t="str">
            <v>002554</v>
          </cell>
          <cell r="G87">
            <v>1420000</v>
          </cell>
        </row>
        <row r="88">
          <cell r="A88" t="str">
            <v>830145281</v>
          </cell>
          <cell r="B88" t="str">
            <v>CRIQUET AVIATION COLOMBIA</v>
          </cell>
          <cell r="C88">
            <v>39566</v>
          </cell>
          <cell r="D88" t="str">
            <v>Facv. 2347 Serv contables nov y dic /07</v>
          </cell>
          <cell r="E88" t="str">
            <v>FACV</v>
          </cell>
          <cell r="F88" t="str">
            <v>2347</v>
          </cell>
          <cell r="G88">
            <v>1500000</v>
          </cell>
        </row>
        <row r="89">
          <cell r="A89" t="str">
            <v>830145281</v>
          </cell>
          <cell r="B89" t="str">
            <v>CRIQUET AVIATION COLOMBIA</v>
          </cell>
          <cell r="C89">
            <v>39566</v>
          </cell>
          <cell r="D89" t="str">
            <v>Facv. 2348 Serv contables Enero y Feb /08</v>
          </cell>
          <cell r="E89" t="str">
            <v>FACV</v>
          </cell>
          <cell r="F89" t="str">
            <v>2348</v>
          </cell>
          <cell r="G89">
            <v>1500000</v>
          </cell>
        </row>
        <row r="90">
          <cell r="A90" t="str">
            <v>830145281</v>
          </cell>
          <cell r="B90" t="str">
            <v>CRIQUET AVIATION COLOMBIA</v>
          </cell>
          <cell r="C90">
            <v>39622</v>
          </cell>
          <cell r="D90" t="str">
            <v>Facv.2409 Servicios contables marzo 2008</v>
          </cell>
          <cell r="E90" t="str">
            <v>FACV</v>
          </cell>
          <cell r="F90" t="str">
            <v>2409</v>
          </cell>
          <cell r="G90">
            <v>750000</v>
          </cell>
        </row>
        <row r="91">
          <cell r="A91" t="str">
            <v>832002072</v>
          </cell>
          <cell r="B91" t="str">
            <v>FUNDACION EDUCATIVA GIMNASIO LOS CAOBOS</v>
          </cell>
          <cell r="C91">
            <v>39463</v>
          </cell>
          <cell r="D91" t="str">
            <v>Asesoria contables mes de enero de 2008</v>
          </cell>
          <cell r="E91" t="str">
            <v>FACV</v>
          </cell>
          <cell r="F91" t="str">
            <v>11-2238</v>
          </cell>
          <cell r="G91">
            <v>791000</v>
          </cell>
        </row>
        <row r="92">
          <cell r="A92" t="str">
            <v>832002072</v>
          </cell>
          <cell r="B92" t="str">
            <v>FUNDACION EDUCATIVA GIMNASIO LOS CAOBOS</v>
          </cell>
          <cell r="C92">
            <v>39505</v>
          </cell>
          <cell r="D92" t="str">
            <v>Asesoria contable feb 2008</v>
          </cell>
          <cell r="E92" t="str">
            <v>FACV</v>
          </cell>
          <cell r="F92" t="str">
            <v>2278</v>
          </cell>
          <cell r="G92">
            <v>791000</v>
          </cell>
        </row>
        <row r="93">
          <cell r="A93" t="str">
            <v>832002072</v>
          </cell>
          <cell r="B93" t="str">
            <v>FUNDACION EDUCATIVA GIMNASIO LOS CAOBOS</v>
          </cell>
          <cell r="C93">
            <v>39532</v>
          </cell>
          <cell r="D93" t="str">
            <v>Facv.2285 Serv.contables marzo 08</v>
          </cell>
          <cell r="E93" t="str">
            <v>FACV</v>
          </cell>
          <cell r="F93" t="str">
            <v>2285</v>
          </cell>
          <cell r="G93">
            <v>791000</v>
          </cell>
        </row>
        <row r="94">
          <cell r="A94" t="str">
            <v>832002072</v>
          </cell>
          <cell r="B94" t="str">
            <v>FUNDACION EDUCATIVA GIMNASIO LOS CAOBOS</v>
          </cell>
          <cell r="C94">
            <v>39553</v>
          </cell>
          <cell r="D94" t="str">
            <v>Facv. 2316 Asesoria contable abril 2008</v>
          </cell>
          <cell r="E94" t="str">
            <v>FACV</v>
          </cell>
          <cell r="F94" t="str">
            <v>2316</v>
          </cell>
          <cell r="G94">
            <v>791000</v>
          </cell>
        </row>
        <row r="95">
          <cell r="A95" t="str">
            <v>832002072</v>
          </cell>
          <cell r="B95" t="str">
            <v>FUNDACION EDUCATIVA GIMNASIO LOS CAOBOS</v>
          </cell>
          <cell r="C95">
            <v>39583</v>
          </cell>
          <cell r="D95" t="str">
            <v>Facv.2358 Asesoria contable Mayo 08</v>
          </cell>
          <cell r="E95" t="str">
            <v>FACV</v>
          </cell>
          <cell r="F95" t="str">
            <v>2358</v>
          </cell>
          <cell r="G95">
            <v>791000</v>
          </cell>
        </row>
        <row r="96">
          <cell r="A96" t="str">
            <v>832002072</v>
          </cell>
          <cell r="B96" t="str">
            <v>FUNDACION EDUCATIVA GIMNASIO LOS CAOBOS</v>
          </cell>
          <cell r="C96">
            <v>39615</v>
          </cell>
          <cell r="D96" t="str">
            <v>Facv.2384 Asesoria contable junio/08</v>
          </cell>
          <cell r="E96" t="str">
            <v>FACV</v>
          </cell>
          <cell r="F96" t="str">
            <v>2385</v>
          </cell>
          <cell r="G96">
            <v>791000</v>
          </cell>
        </row>
        <row r="97">
          <cell r="A97" t="str">
            <v>832002072</v>
          </cell>
          <cell r="B97" t="str">
            <v>FUNDACION EDUCATIVA GIMNASIO LOS CAOBOS</v>
          </cell>
          <cell r="C97">
            <v>39644</v>
          </cell>
          <cell r="D97" t="str">
            <v>Asesoria Contable Julio/08</v>
          </cell>
          <cell r="E97" t="str">
            <v>FACV</v>
          </cell>
          <cell r="F97" t="str">
            <v>2420</v>
          </cell>
          <cell r="G97">
            <v>791000</v>
          </cell>
        </row>
        <row r="98">
          <cell r="A98" t="str">
            <v>832002072</v>
          </cell>
          <cell r="B98" t="str">
            <v>FUNDACION EDUCATIVA GIMNASIO LOS CAOBOS</v>
          </cell>
          <cell r="C98">
            <v>39675</v>
          </cell>
          <cell r="D98" t="str">
            <v>Asesoria Contable Agosto 2008</v>
          </cell>
          <cell r="E98" t="str">
            <v>FACV</v>
          </cell>
          <cell r="F98" t="str">
            <v>002444</v>
          </cell>
          <cell r="G98">
            <v>791000</v>
          </cell>
        </row>
        <row r="99">
          <cell r="A99" t="str">
            <v>832002072</v>
          </cell>
          <cell r="B99" t="str">
            <v>FUNDACION EDUCATIVA GIMNASIO LOS CAOBOS</v>
          </cell>
          <cell r="C99">
            <v>39706</v>
          </cell>
          <cell r="D99" t="str">
            <v>Asesoria contables del mes</v>
          </cell>
          <cell r="E99" t="str">
            <v>FACV</v>
          </cell>
          <cell r="F99" t="str">
            <v>002474</v>
          </cell>
          <cell r="G99">
            <v>838000</v>
          </cell>
        </row>
        <row r="100">
          <cell r="A100" t="str">
            <v>832002072</v>
          </cell>
          <cell r="B100" t="str">
            <v>FUNDACION EDUCATIVA GIMNASIO LOS CAOBOS</v>
          </cell>
          <cell r="C100">
            <v>39736</v>
          </cell>
          <cell r="D100" t="str">
            <v>ASESORIA CONTABLE OCTUBRE 2008</v>
          </cell>
          <cell r="E100" t="str">
            <v>FACV</v>
          </cell>
          <cell r="F100" t="str">
            <v>002501</v>
          </cell>
          <cell r="G100">
            <v>838000</v>
          </cell>
        </row>
        <row r="101">
          <cell r="A101" t="str">
            <v>832002072</v>
          </cell>
          <cell r="B101" t="str">
            <v>FUNDACION EDUCATIVA GIMNASIO LOS CAOBOS</v>
          </cell>
          <cell r="C101">
            <v>39770</v>
          </cell>
          <cell r="D101" t="str">
            <v>Asesoria contable del mes</v>
          </cell>
          <cell r="E101" t="str">
            <v>FACV</v>
          </cell>
          <cell r="F101" t="str">
            <v>002520</v>
          </cell>
          <cell r="G101">
            <v>838000</v>
          </cell>
        </row>
        <row r="102">
          <cell r="A102" t="str">
            <v>832002072</v>
          </cell>
          <cell r="B102" t="str">
            <v>FUNDACION EDUCATIVA GIMNASIO LOS CAOBOS</v>
          </cell>
          <cell r="C102">
            <v>39797</v>
          </cell>
          <cell r="D102" t="str">
            <v>Asesoria contable del mes</v>
          </cell>
          <cell r="E102" t="str">
            <v>FACV</v>
          </cell>
          <cell r="F102" t="str">
            <v>002540</v>
          </cell>
          <cell r="G102">
            <v>838000</v>
          </cell>
        </row>
        <row r="103">
          <cell r="A103" t="str">
            <v>860031002</v>
          </cell>
          <cell r="B103" t="str">
            <v>AZCUENAGA IREGUI Y CIA LTDA.</v>
          </cell>
          <cell r="C103">
            <v>39563</v>
          </cell>
          <cell r="D103" t="str">
            <v>Facv. 2331 Elaboracion Declaracion Renta año 2007</v>
          </cell>
          <cell r="E103" t="str">
            <v>FACV</v>
          </cell>
          <cell r="F103" t="str">
            <v>2331</v>
          </cell>
          <cell r="G103">
            <v>480000</v>
          </cell>
        </row>
        <row r="104">
          <cell r="A104" t="str">
            <v>860037804</v>
          </cell>
          <cell r="B104" t="str">
            <v>PEÑA OSPINA CIA S EN C A</v>
          </cell>
          <cell r="C104">
            <v>39497</v>
          </cell>
          <cell r="D104" t="str">
            <v>Revisoria Fiscal ene y feb 08</v>
          </cell>
          <cell r="E104" t="str">
            <v>FACV</v>
          </cell>
          <cell r="F104" t="str">
            <v>2266</v>
          </cell>
          <cell r="G104">
            <v>760000</v>
          </cell>
        </row>
        <row r="105">
          <cell r="A105" t="str">
            <v>860037804</v>
          </cell>
          <cell r="B105" t="str">
            <v>PEÑA OSPINA CIA S EN C A</v>
          </cell>
          <cell r="C105">
            <v>39497</v>
          </cell>
          <cell r="D105" t="str">
            <v>Revisoria Fiscal ene y feb 08</v>
          </cell>
          <cell r="E105" t="str">
            <v>FACV</v>
          </cell>
          <cell r="F105" t="str">
            <v>2266</v>
          </cell>
          <cell r="G105">
            <v>-760000</v>
          </cell>
        </row>
        <row r="106">
          <cell r="A106" t="str">
            <v>860037804</v>
          </cell>
          <cell r="B106" t="str">
            <v>PEÑA OSPINA CIA S EN C A</v>
          </cell>
          <cell r="C106">
            <v>39532</v>
          </cell>
          <cell r="D106" t="str">
            <v>Facv.2292 Revisoria Fiscal marzo 08</v>
          </cell>
          <cell r="E106" t="str">
            <v>FACV</v>
          </cell>
          <cell r="F106" t="str">
            <v>2292</v>
          </cell>
          <cell r="G106">
            <v>380000</v>
          </cell>
        </row>
        <row r="107">
          <cell r="A107" t="str">
            <v>860037804</v>
          </cell>
          <cell r="B107" t="str">
            <v>PEÑA OSPINA CIA S EN C A</v>
          </cell>
          <cell r="C107">
            <v>39532</v>
          </cell>
          <cell r="D107" t="str">
            <v>Facv.2292 Revisoria Fiscal marzo 08</v>
          </cell>
          <cell r="E107" t="str">
            <v>FACV</v>
          </cell>
          <cell r="F107" t="str">
            <v>2292</v>
          </cell>
          <cell r="G107">
            <v>-380000</v>
          </cell>
        </row>
        <row r="108">
          <cell r="A108" t="str">
            <v>860037804</v>
          </cell>
          <cell r="B108" t="str">
            <v>PEÑA OSPINA CIA S EN C A</v>
          </cell>
          <cell r="C108">
            <v>39553</v>
          </cell>
          <cell r="D108" t="str">
            <v>Facv. 2311 Revisoria Fiscal abril /08</v>
          </cell>
          <cell r="E108" t="str">
            <v>FACV</v>
          </cell>
          <cell r="F108" t="str">
            <v>2311</v>
          </cell>
          <cell r="G108">
            <v>600000</v>
          </cell>
        </row>
        <row r="109">
          <cell r="A109" t="str">
            <v>860037804</v>
          </cell>
          <cell r="B109" t="str">
            <v>PEÑA OSPINA CIA S EN C A</v>
          </cell>
          <cell r="C109">
            <v>39596</v>
          </cell>
          <cell r="D109" t="str">
            <v>Pago fac.2311 Abr/08</v>
          </cell>
          <cell r="E109" t="str">
            <v>RCA</v>
          </cell>
          <cell r="F109" t="str">
            <v>12-100</v>
          </cell>
          <cell r="G109">
            <v>-600000</v>
          </cell>
        </row>
        <row r="110">
          <cell r="A110" t="str">
            <v>860061651</v>
          </cell>
          <cell r="B110" t="str">
            <v>COMPAÑIA INVERSIONISTA COLOMBIANA S.A.</v>
          </cell>
          <cell r="C110">
            <v>39559</v>
          </cell>
          <cell r="D110" t="str">
            <v>Facv. 2320 Revisoria FIiscal abril/08</v>
          </cell>
          <cell r="E110" t="str">
            <v>FACV</v>
          </cell>
          <cell r="F110" t="str">
            <v>2320</v>
          </cell>
          <cell r="G110">
            <v>500000</v>
          </cell>
        </row>
        <row r="111">
          <cell r="A111" t="str">
            <v>860061651</v>
          </cell>
          <cell r="B111" t="str">
            <v>COMPAÑIA INVERSIONISTA COLOMBIANA S.A.</v>
          </cell>
          <cell r="C111">
            <v>39589</v>
          </cell>
          <cell r="D111" t="str">
            <v>Facv.2375 Revisoria fiscal mayo 2008</v>
          </cell>
          <cell r="E111" t="str">
            <v>FACV</v>
          </cell>
          <cell r="F111" t="str">
            <v>2375</v>
          </cell>
          <cell r="G111">
            <v>500000</v>
          </cell>
        </row>
        <row r="112">
          <cell r="A112" t="str">
            <v>860061651</v>
          </cell>
          <cell r="B112" t="str">
            <v>COMPAÑIA INVERSIONISTA COLOMBIANA S.A.</v>
          </cell>
          <cell r="C112">
            <v>39622</v>
          </cell>
          <cell r="D112" t="str">
            <v>Facv.2410 Revisoria Fiscal junio/08</v>
          </cell>
          <cell r="E112" t="str">
            <v>FACV</v>
          </cell>
          <cell r="F112" t="str">
            <v>2410</v>
          </cell>
          <cell r="G112">
            <v>500000</v>
          </cell>
        </row>
        <row r="113">
          <cell r="A113" t="str">
            <v>860061651</v>
          </cell>
          <cell r="B113" t="str">
            <v>COMPAÑIA INVERSIONISTA COLOMBIANA S.A.</v>
          </cell>
          <cell r="C113">
            <v>39650</v>
          </cell>
          <cell r="D113" t="str">
            <v>Revisoria Fiscal Julio /08</v>
          </cell>
          <cell r="E113" t="str">
            <v>FACV</v>
          </cell>
          <cell r="F113" t="str">
            <v>2418</v>
          </cell>
          <cell r="G113">
            <v>500000</v>
          </cell>
        </row>
        <row r="114">
          <cell r="A114" t="str">
            <v>860061651</v>
          </cell>
          <cell r="B114" t="str">
            <v>COMPAÑIA INVERSIONISTA COLOMBIANA S.A.</v>
          </cell>
          <cell r="C114">
            <v>39681</v>
          </cell>
          <cell r="D114" t="str">
            <v>Revisoria Fiscal Agosto 2008</v>
          </cell>
          <cell r="E114" t="str">
            <v>FACV</v>
          </cell>
          <cell r="F114" t="str">
            <v>002458</v>
          </cell>
          <cell r="G114">
            <v>500000</v>
          </cell>
        </row>
        <row r="115">
          <cell r="A115" t="str">
            <v>860061651</v>
          </cell>
          <cell r="B115" t="str">
            <v>COMPAÑIA INVERSIONISTA COLOMBIANA S.A.</v>
          </cell>
          <cell r="C115">
            <v>39710</v>
          </cell>
          <cell r="D115" t="str">
            <v>Revisoria fiscal del mes</v>
          </cell>
          <cell r="E115" t="str">
            <v>FACV</v>
          </cell>
          <cell r="F115" t="str">
            <v>002486</v>
          </cell>
          <cell r="G115">
            <v>500000</v>
          </cell>
        </row>
        <row r="116">
          <cell r="A116" t="str">
            <v>860061651</v>
          </cell>
          <cell r="B116" t="str">
            <v>COMPAÑIA INVERSIONISTA COLOMBIANA S.A.</v>
          </cell>
          <cell r="C116">
            <v>39741</v>
          </cell>
          <cell r="D116" t="str">
            <v>REVISORIA FISCAL MES</v>
          </cell>
          <cell r="E116" t="str">
            <v>FACV</v>
          </cell>
          <cell r="F116" t="str">
            <v>002512</v>
          </cell>
          <cell r="G116">
            <v>500000</v>
          </cell>
        </row>
        <row r="117">
          <cell r="A117" t="str">
            <v>860061651</v>
          </cell>
          <cell r="B117" t="str">
            <v>COMPAÑIA INVERSIONISTA COLOMBIANA S.A.</v>
          </cell>
          <cell r="C117">
            <v>39772</v>
          </cell>
          <cell r="D117" t="str">
            <v>Revisoria fiscal del mes</v>
          </cell>
          <cell r="E117" t="str">
            <v>FACV</v>
          </cell>
          <cell r="F117" t="str">
            <v>002529</v>
          </cell>
          <cell r="G117">
            <v>500000</v>
          </cell>
        </row>
        <row r="118">
          <cell r="A118" t="str">
            <v>860061651</v>
          </cell>
          <cell r="B118" t="str">
            <v>COMPAÑIA INVERSIONISTA COLOMBIANA S.A.</v>
          </cell>
          <cell r="C118">
            <v>39801</v>
          </cell>
          <cell r="D118" t="str">
            <v>Revisoria fiscal del mes</v>
          </cell>
          <cell r="E118" t="str">
            <v>FACV</v>
          </cell>
          <cell r="F118" t="str">
            <v>002551</v>
          </cell>
          <cell r="G118">
            <v>500000</v>
          </cell>
        </row>
        <row r="119">
          <cell r="A119" t="str">
            <v>860501084</v>
          </cell>
          <cell r="B119" t="str">
            <v>INVERSIONES E INGENIERIA FINANCIERA S EN C</v>
          </cell>
          <cell r="C119">
            <v>39665</v>
          </cell>
          <cell r="D119" t="str">
            <v>Tramite Devolucion Sobrante Renta año 2007</v>
          </cell>
          <cell r="E119" t="str">
            <v>FACV</v>
          </cell>
          <cell r="F119" t="str">
            <v>002442</v>
          </cell>
          <cell r="G119">
            <v>800000</v>
          </cell>
        </row>
        <row r="120">
          <cell r="A120" t="str">
            <v>890306094</v>
          </cell>
          <cell r="B120" t="str">
            <v>G.I CONSULTORES ANDINOS S.A</v>
          </cell>
          <cell r="C120">
            <v>39563</v>
          </cell>
          <cell r="D120" t="str">
            <v>Facv. 2341 Elaboracion declaracion Renta año 2007</v>
          </cell>
          <cell r="E120" t="str">
            <v>FACV</v>
          </cell>
          <cell r="F120" t="str">
            <v>2341</v>
          </cell>
          <cell r="G120">
            <v>535000</v>
          </cell>
        </row>
        <row r="121">
          <cell r="A121" t="str">
            <v>900040756</v>
          </cell>
          <cell r="B121" t="str">
            <v>ALOCONTACTO S.A.</v>
          </cell>
          <cell r="C121">
            <v>39563</v>
          </cell>
          <cell r="D121" t="str">
            <v>Facv. 2339 Elaboracion declaracion Renta año 2007</v>
          </cell>
          <cell r="E121" t="str">
            <v>FACV</v>
          </cell>
          <cell r="F121" t="str">
            <v>2339</v>
          </cell>
          <cell r="G121">
            <v>900000</v>
          </cell>
        </row>
        <row r="122">
          <cell r="A122" t="str">
            <v>900040756</v>
          </cell>
          <cell r="B122" t="str">
            <v>ALOCONTACTO S.A.</v>
          </cell>
          <cell r="C122">
            <v>39478</v>
          </cell>
          <cell r="D122" t="str">
            <v>Servicios contables mes de enero de 2008</v>
          </cell>
          <cell r="E122" t="str">
            <v>FACV</v>
          </cell>
          <cell r="F122" t="str">
            <v>11-2254</v>
          </cell>
          <cell r="G122">
            <v>900000</v>
          </cell>
        </row>
        <row r="123">
          <cell r="A123" t="str">
            <v>900040756</v>
          </cell>
          <cell r="B123" t="str">
            <v>ALOCONTACTO S.A.</v>
          </cell>
          <cell r="C123">
            <v>39478</v>
          </cell>
          <cell r="D123" t="str">
            <v>Servicios proceso nomina mes de enero de 2008</v>
          </cell>
          <cell r="E123" t="str">
            <v>FACV</v>
          </cell>
          <cell r="F123" t="str">
            <v>11-2255</v>
          </cell>
          <cell r="G123">
            <v>385000</v>
          </cell>
        </row>
        <row r="124">
          <cell r="A124" t="str">
            <v>900040756</v>
          </cell>
          <cell r="B124" t="str">
            <v>ALOCONTACTO S.A.</v>
          </cell>
          <cell r="C124">
            <v>39497</v>
          </cell>
          <cell r="D124" t="str">
            <v>Proceso Nómina febrero de 2008</v>
          </cell>
          <cell r="E124" t="str">
            <v>FACV</v>
          </cell>
          <cell r="F124" t="str">
            <v>2272</v>
          </cell>
          <cell r="G124">
            <v>385000</v>
          </cell>
        </row>
        <row r="125">
          <cell r="A125" t="str">
            <v>900040756</v>
          </cell>
          <cell r="B125" t="str">
            <v>ALOCONTACTO S.A.</v>
          </cell>
          <cell r="C125">
            <v>39497</v>
          </cell>
          <cell r="D125" t="str">
            <v>Servicios Contables febrero 2008</v>
          </cell>
          <cell r="E125" t="str">
            <v>FACV</v>
          </cell>
          <cell r="F125" t="str">
            <v>2271</v>
          </cell>
          <cell r="G125">
            <v>900000</v>
          </cell>
        </row>
        <row r="126">
          <cell r="A126" t="str">
            <v>900040756</v>
          </cell>
          <cell r="B126" t="str">
            <v>ALOCONTACTO S.A.</v>
          </cell>
          <cell r="C126">
            <v>39532</v>
          </cell>
          <cell r="D126" t="str">
            <v>Facv.2296 Serv. contables marzo 2008</v>
          </cell>
          <cell r="E126" t="str">
            <v>FACV</v>
          </cell>
          <cell r="F126" t="str">
            <v>2296</v>
          </cell>
          <cell r="G126">
            <v>900000</v>
          </cell>
        </row>
        <row r="127">
          <cell r="A127" t="str">
            <v>900040756</v>
          </cell>
          <cell r="B127" t="str">
            <v>ALOCONTACTO S.A.</v>
          </cell>
          <cell r="C127">
            <v>39532</v>
          </cell>
          <cell r="D127" t="str">
            <v>Facv.2295 Proc.Nómina marzo 2008</v>
          </cell>
          <cell r="E127" t="str">
            <v>FACV</v>
          </cell>
          <cell r="F127" t="str">
            <v>2295</v>
          </cell>
          <cell r="G127">
            <v>385000</v>
          </cell>
        </row>
        <row r="128">
          <cell r="A128" t="str">
            <v>900040756</v>
          </cell>
          <cell r="B128" t="str">
            <v>ALOCONTACTO S.A.</v>
          </cell>
          <cell r="C128">
            <v>39559</v>
          </cell>
          <cell r="D128" t="str">
            <v>Facv. 2318 Proceso de nomina abril/08</v>
          </cell>
          <cell r="E128" t="str">
            <v>FACV</v>
          </cell>
          <cell r="F128" t="str">
            <v>2318</v>
          </cell>
          <cell r="G128">
            <v>385000</v>
          </cell>
        </row>
        <row r="129">
          <cell r="A129" t="str">
            <v>900040756</v>
          </cell>
          <cell r="B129" t="str">
            <v>ALOCONTACTO S.A.</v>
          </cell>
          <cell r="C129">
            <v>39559</v>
          </cell>
          <cell r="D129" t="str">
            <v>Facv. 2319 Serv contables abril /08</v>
          </cell>
          <cell r="E129" t="str">
            <v>FACV</v>
          </cell>
          <cell r="F129" t="str">
            <v>2319</v>
          </cell>
          <cell r="G129">
            <v>900000</v>
          </cell>
        </row>
        <row r="130">
          <cell r="A130" t="str">
            <v>900040756</v>
          </cell>
          <cell r="B130" t="str">
            <v>ALOCONTACTO S.A.</v>
          </cell>
          <cell r="C130">
            <v>39589</v>
          </cell>
          <cell r="D130" t="str">
            <v>Facv.2374 Serv.contables  mayo 2008</v>
          </cell>
          <cell r="E130" t="str">
            <v>FACV</v>
          </cell>
          <cell r="F130" t="str">
            <v>2374</v>
          </cell>
          <cell r="G130">
            <v>900000</v>
          </cell>
        </row>
        <row r="131">
          <cell r="A131" t="str">
            <v>900040756</v>
          </cell>
          <cell r="B131" t="str">
            <v>ALOCONTACTO S.A.</v>
          </cell>
          <cell r="C131">
            <v>39589</v>
          </cell>
          <cell r="D131" t="str">
            <v>Facv.2372 Proceso de nómina Mayo 08</v>
          </cell>
          <cell r="E131" t="str">
            <v>FACV</v>
          </cell>
          <cell r="F131" t="str">
            <v>2372</v>
          </cell>
          <cell r="G131">
            <v>385000</v>
          </cell>
        </row>
        <row r="132">
          <cell r="A132" t="str">
            <v>900040756</v>
          </cell>
          <cell r="B132" t="str">
            <v>ALOCONTACTO S.A.</v>
          </cell>
          <cell r="C132">
            <v>39622</v>
          </cell>
          <cell r="D132" t="str">
            <v>Facv.2398  Proceso de nomina junio/08</v>
          </cell>
          <cell r="E132" t="str">
            <v>FACV</v>
          </cell>
          <cell r="F132" t="str">
            <v>2398</v>
          </cell>
          <cell r="G132">
            <v>385000</v>
          </cell>
        </row>
        <row r="133">
          <cell r="A133" t="str">
            <v>900040756</v>
          </cell>
          <cell r="B133" t="str">
            <v>ALOCONTACTO S.A.</v>
          </cell>
          <cell r="C133">
            <v>39622</v>
          </cell>
          <cell r="D133" t="str">
            <v>Facv.2399 Serv. Contables junio/08</v>
          </cell>
          <cell r="E133" t="str">
            <v>FACV</v>
          </cell>
          <cell r="F133" t="str">
            <v>2399</v>
          </cell>
          <cell r="G133">
            <v>900000</v>
          </cell>
        </row>
        <row r="134">
          <cell r="A134" t="str">
            <v>900040756</v>
          </cell>
          <cell r="B134" t="str">
            <v>ALOCONTACTO S.A.</v>
          </cell>
          <cell r="C134">
            <v>39650</v>
          </cell>
          <cell r="D134" t="str">
            <v>Servicios contables julio/08-Proceso nomina Jul/08</v>
          </cell>
          <cell r="E134" t="str">
            <v>FACV</v>
          </cell>
          <cell r="F134" t="str">
            <v>2415</v>
          </cell>
          <cell r="G134">
            <v>1285000</v>
          </cell>
        </row>
        <row r="135">
          <cell r="A135" t="str">
            <v>900040756</v>
          </cell>
          <cell r="B135" t="str">
            <v>ALOCONTACTO S.A.</v>
          </cell>
          <cell r="C135">
            <v>39681</v>
          </cell>
          <cell r="D135" t="str">
            <v>Servicios Contables, Proceso Nomina Agosto 2008</v>
          </cell>
          <cell r="E135" t="str">
            <v>FACV</v>
          </cell>
          <cell r="F135" t="str">
            <v>002456</v>
          </cell>
          <cell r="G135">
            <v>1285000</v>
          </cell>
        </row>
        <row r="136">
          <cell r="A136" t="str">
            <v>900040756</v>
          </cell>
          <cell r="B136" t="str">
            <v>ALOCONTACTO S.A.</v>
          </cell>
          <cell r="C136">
            <v>39710</v>
          </cell>
          <cell r="D136" t="str">
            <v>Servicios contables y proceso de nomina</v>
          </cell>
          <cell r="E136" t="str">
            <v>FACV</v>
          </cell>
          <cell r="F136" t="str">
            <v>002484</v>
          </cell>
          <cell r="G136">
            <v>1285000</v>
          </cell>
        </row>
        <row r="137">
          <cell r="A137" t="str">
            <v>900040756</v>
          </cell>
          <cell r="B137" t="str">
            <v>ALOCONTACTO S.A.</v>
          </cell>
          <cell r="C137">
            <v>39741</v>
          </cell>
          <cell r="D137" t="str">
            <v>SERVICIOS CONTABLES MES</v>
          </cell>
          <cell r="E137" t="str">
            <v>FACV</v>
          </cell>
          <cell r="F137" t="str">
            <v>002510</v>
          </cell>
          <cell r="G137">
            <v>1285000</v>
          </cell>
        </row>
        <row r="138">
          <cell r="A138" t="str">
            <v>900040756</v>
          </cell>
          <cell r="B138" t="str">
            <v>ALOCONTACTO S.A.</v>
          </cell>
          <cell r="C138">
            <v>39772</v>
          </cell>
          <cell r="D138" t="str">
            <v>Honorarios por servicios contables Nov/08-Retroact.proc nomi</v>
          </cell>
          <cell r="E138" t="str">
            <v>FACV</v>
          </cell>
          <cell r="F138" t="str">
            <v>002536</v>
          </cell>
          <cell r="G138">
            <v>2117000</v>
          </cell>
        </row>
        <row r="139">
          <cell r="A139" t="str">
            <v>900040756</v>
          </cell>
          <cell r="B139" t="str">
            <v>ALOCONTACTO S.A.</v>
          </cell>
          <cell r="C139">
            <v>39801</v>
          </cell>
          <cell r="D139" t="str">
            <v>Honorarios por servicios y proceso nomina del mes</v>
          </cell>
          <cell r="E139" t="str">
            <v>FACV</v>
          </cell>
          <cell r="F139" t="str">
            <v>002550</v>
          </cell>
          <cell r="G139">
            <v>1413000</v>
          </cell>
        </row>
        <row r="140">
          <cell r="A140" t="str">
            <v>900124760</v>
          </cell>
          <cell r="B140" t="str">
            <v>GRASOPEÑA</v>
          </cell>
          <cell r="C140">
            <v>39469</v>
          </cell>
          <cell r="D140" t="str">
            <v>Revisoria Fiscal mes de enero de 2008</v>
          </cell>
          <cell r="E140" t="str">
            <v>FACV</v>
          </cell>
          <cell r="F140" t="str">
            <v>11-2249</v>
          </cell>
          <cell r="G140">
            <v>800000</v>
          </cell>
        </row>
        <row r="141">
          <cell r="A141" t="str">
            <v>900124760</v>
          </cell>
          <cell r="B141" t="str">
            <v>GRASOPEÑA</v>
          </cell>
          <cell r="C141">
            <v>39497</v>
          </cell>
          <cell r="D141" t="str">
            <v>Revisoria Fiscal Febrero 2008</v>
          </cell>
          <cell r="E141" t="str">
            <v>FACV</v>
          </cell>
          <cell r="F141" t="str">
            <v>2277</v>
          </cell>
          <cell r="G141">
            <v>800000</v>
          </cell>
        </row>
        <row r="142">
          <cell r="A142" t="str">
            <v>900124760</v>
          </cell>
          <cell r="B142" t="str">
            <v>GRASOPEÑA</v>
          </cell>
          <cell r="C142">
            <v>39532</v>
          </cell>
          <cell r="D142" t="str">
            <v>Facv.2301 Revisoria fiscal marzo 2008</v>
          </cell>
          <cell r="E142" t="str">
            <v>FACV</v>
          </cell>
          <cell r="F142" t="str">
            <v>2301</v>
          </cell>
          <cell r="G142">
            <v>800000</v>
          </cell>
        </row>
        <row r="143">
          <cell r="A143" t="str">
            <v>900124760</v>
          </cell>
          <cell r="B143" t="str">
            <v>GRASOPEÑA</v>
          </cell>
          <cell r="C143">
            <v>39553</v>
          </cell>
          <cell r="D143" t="str">
            <v>Facv. 2307 Revisoria Fiscal abril /08</v>
          </cell>
          <cell r="E143" t="str">
            <v>FACV</v>
          </cell>
          <cell r="F143" t="str">
            <v>2307</v>
          </cell>
          <cell r="G143">
            <v>1000000</v>
          </cell>
        </row>
        <row r="144">
          <cell r="A144" t="str">
            <v>900124760</v>
          </cell>
          <cell r="B144" t="str">
            <v>GRASOPEÑA</v>
          </cell>
          <cell r="C144">
            <v>39583</v>
          </cell>
          <cell r="D144" t="str">
            <v>Facv.2360 Rev.fiscal Mayo 08</v>
          </cell>
          <cell r="E144" t="str">
            <v>FACV</v>
          </cell>
          <cell r="F144" t="str">
            <v>2360</v>
          </cell>
          <cell r="G144">
            <v>1000000</v>
          </cell>
        </row>
        <row r="145">
          <cell r="A145" t="str">
            <v>900124760</v>
          </cell>
          <cell r="B145" t="str">
            <v>GRASOPEÑA</v>
          </cell>
          <cell r="C145">
            <v>39615</v>
          </cell>
          <cell r="D145" t="str">
            <v>Facv.2387 Revisoria Fiscal junio /08</v>
          </cell>
          <cell r="E145" t="str">
            <v>FACV</v>
          </cell>
          <cell r="F145" t="str">
            <v>2387</v>
          </cell>
          <cell r="G145">
            <v>1000000</v>
          </cell>
        </row>
        <row r="146">
          <cell r="A146" t="str">
            <v>900124760</v>
          </cell>
          <cell r="B146" t="str">
            <v>GRASOPEÑA</v>
          </cell>
          <cell r="C146">
            <v>39644</v>
          </cell>
          <cell r="D146" t="str">
            <v>Revisoria Fiscal Jullio 2008</v>
          </cell>
          <cell r="E146" t="str">
            <v>FACV</v>
          </cell>
          <cell r="F146" t="str">
            <v>2426</v>
          </cell>
          <cell r="G146">
            <v>1000000</v>
          </cell>
        </row>
        <row r="147">
          <cell r="A147" t="str">
            <v>900124760</v>
          </cell>
          <cell r="B147" t="str">
            <v>GRASOPEÑA</v>
          </cell>
          <cell r="C147">
            <v>39675</v>
          </cell>
          <cell r="D147" t="str">
            <v>Revisoria Fiscal Agosto 2008</v>
          </cell>
          <cell r="E147" t="str">
            <v>FACV</v>
          </cell>
          <cell r="F147" t="str">
            <v>002447</v>
          </cell>
          <cell r="G147">
            <v>1000000</v>
          </cell>
        </row>
        <row r="148">
          <cell r="A148" t="str">
            <v>900124760</v>
          </cell>
          <cell r="B148" t="str">
            <v>GRASOPEÑA</v>
          </cell>
          <cell r="C148">
            <v>39706</v>
          </cell>
          <cell r="D148" t="str">
            <v>Revisoria fiscal del mes</v>
          </cell>
          <cell r="E148" t="str">
            <v>FACV</v>
          </cell>
          <cell r="F148" t="str">
            <v>002475</v>
          </cell>
          <cell r="G148">
            <v>1000000</v>
          </cell>
        </row>
        <row r="149">
          <cell r="A149" t="str">
            <v>900124760</v>
          </cell>
          <cell r="B149" t="str">
            <v>GRASOPEÑA</v>
          </cell>
          <cell r="C149">
            <v>39736</v>
          </cell>
          <cell r="D149" t="str">
            <v>REVISORIA FISCAL CORRESPONDIENTE AL MES</v>
          </cell>
          <cell r="E149" t="str">
            <v>FACV</v>
          </cell>
          <cell r="F149" t="str">
            <v>002503</v>
          </cell>
          <cell r="G149">
            <v>1000000</v>
          </cell>
        </row>
        <row r="150">
          <cell r="A150" t="str">
            <v>900124760</v>
          </cell>
          <cell r="B150" t="str">
            <v>GRASOPEÑA</v>
          </cell>
          <cell r="C150">
            <v>39770</v>
          </cell>
          <cell r="D150" t="str">
            <v>Revisoria fiscal del mes</v>
          </cell>
          <cell r="E150" t="str">
            <v>FACV</v>
          </cell>
          <cell r="F150" t="str">
            <v>002522</v>
          </cell>
          <cell r="G150">
            <v>1000000</v>
          </cell>
        </row>
        <row r="151">
          <cell r="A151" t="str">
            <v>900124760</v>
          </cell>
          <cell r="B151" t="str">
            <v>GRASOPEÑA</v>
          </cell>
          <cell r="C151">
            <v>39797</v>
          </cell>
          <cell r="D151" t="str">
            <v>Revisoria fiscal del mes</v>
          </cell>
          <cell r="E151" t="str">
            <v>FACV</v>
          </cell>
          <cell r="F151" t="str">
            <v>002542</v>
          </cell>
          <cell r="G151">
            <v>1000000</v>
          </cell>
        </row>
        <row r="152">
          <cell r="A152" t="str">
            <v>900157883</v>
          </cell>
          <cell r="B152" t="str">
            <v>TECNIMAGEN E.U</v>
          </cell>
          <cell r="C152">
            <v>39563</v>
          </cell>
          <cell r="D152" t="str">
            <v>Facv. 2330 Elaboracion Declaracion Renta año 2007</v>
          </cell>
          <cell r="E152" t="str">
            <v>FACV</v>
          </cell>
          <cell r="F152" t="str">
            <v>2330</v>
          </cell>
          <cell r="G152">
            <v>550000</v>
          </cell>
        </row>
        <row r="153">
          <cell r="A153" t="str">
            <v>900177329</v>
          </cell>
          <cell r="B153" t="str">
            <v>M&amp;M TRADE AND LAW LTDA.</v>
          </cell>
          <cell r="C153">
            <v>39563</v>
          </cell>
          <cell r="D153" t="str">
            <v>Facv. 2337 Elaboracion declaracion Renta año 2007</v>
          </cell>
          <cell r="E153" t="str">
            <v>FACV</v>
          </cell>
          <cell r="F153" t="str">
            <v>2337</v>
          </cell>
          <cell r="G153">
            <v>460000</v>
          </cell>
        </row>
        <row r="154">
          <cell r="A154" t="str">
            <v>900185009</v>
          </cell>
          <cell r="B154" t="str">
            <v>SOC.AGRICOLA PECUARIA E INVER.EL COPEY LTDA.</v>
          </cell>
          <cell r="C154">
            <v>39563</v>
          </cell>
          <cell r="D154" t="str">
            <v>Facv. 2340 Elaboracion declaracion Renta año 2007</v>
          </cell>
          <cell r="E154" t="str">
            <v>FACV</v>
          </cell>
          <cell r="F154" t="str">
            <v>2340</v>
          </cell>
          <cell r="G154">
            <v>500000</v>
          </cell>
        </row>
        <row r="155">
          <cell r="A155" t="str">
            <v>900199601</v>
          </cell>
          <cell r="B155" t="str">
            <v>PLATAMOVIL COLOMBIA S.A.</v>
          </cell>
          <cell r="C155">
            <v>39535</v>
          </cell>
          <cell r="D155" t="str">
            <v>Facv.2305 Servicios contables marzo 08</v>
          </cell>
          <cell r="E155" t="str">
            <v>FACV</v>
          </cell>
          <cell r="F155" t="str">
            <v>2305</v>
          </cell>
          <cell r="G155">
            <v>1700000</v>
          </cell>
        </row>
        <row r="156">
          <cell r="A156" t="str">
            <v>900199601</v>
          </cell>
          <cell r="B156" t="str">
            <v>PLATAMOVIL COLOMBIA S.A.</v>
          </cell>
          <cell r="C156">
            <v>39563</v>
          </cell>
          <cell r="D156" t="str">
            <v>Fact. 2354 Serv contables abril /08</v>
          </cell>
          <cell r="E156" t="str">
            <v>FACV</v>
          </cell>
          <cell r="F156" t="str">
            <v>2354</v>
          </cell>
          <cell r="G156">
            <v>850000</v>
          </cell>
        </row>
        <row r="157">
          <cell r="A157" t="str">
            <v>900199601</v>
          </cell>
          <cell r="B157" t="str">
            <v>PLATAMOVIL COLOMBIA S.A.</v>
          </cell>
          <cell r="C157">
            <v>39591</v>
          </cell>
          <cell r="D157" t="str">
            <v>Facv.2382 Serv.contables mayo 2008</v>
          </cell>
          <cell r="E157" t="str">
            <v>FACV</v>
          </cell>
          <cell r="F157" t="str">
            <v>2382</v>
          </cell>
          <cell r="G157">
            <v>850000</v>
          </cell>
        </row>
        <row r="158">
          <cell r="A158" t="str">
            <v>900199601</v>
          </cell>
          <cell r="B158" t="str">
            <v>PLATAMOVIL COLOMBIA S.A.</v>
          </cell>
          <cell r="C158">
            <v>39622</v>
          </cell>
          <cell r="D158" t="str">
            <v>Facv.2406 Servicicos contables junio 08</v>
          </cell>
          <cell r="E158" t="str">
            <v>FACV</v>
          </cell>
          <cell r="F158" t="str">
            <v>2406</v>
          </cell>
          <cell r="G158">
            <v>850000</v>
          </cell>
        </row>
        <row r="159">
          <cell r="A159" t="str">
            <v>900199601</v>
          </cell>
          <cell r="B159" t="str">
            <v>PLATAMOVIL COLOMBIA S.A.</v>
          </cell>
          <cell r="C159">
            <v>39650</v>
          </cell>
          <cell r="D159" t="str">
            <v>Servicios Contables Julio 2008</v>
          </cell>
          <cell r="E159" t="str">
            <v>FACV</v>
          </cell>
          <cell r="F159" t="str">
            <v>2432</v>
          </cell>
          <cell r="G159">
            <v>850000</v>
          </cell>
        </row>
        <row r="160">
          <cell r="A160" t="str">
            <v>900199601</v>
          </cell>
          <cell r="B160" t="str">
            <v>PLATAMOVIL COLOMBIA S.A.</v>
          </cell>
          <cell r="C160">
            <v>39681</v>
          </cell>
          <cell r="D160" t="str">
            <v>Servicios Contables Agosto 2008</v>
          </cell>
          <cell r="E160" t="str">
            <v>FACV</v>
          </cell>
          <cell r="F160" t="str">
            <v>002465</v>
          </cell>
          <cell r="G160">
            <v>850000</v>
          </cell>
        </row>
        <row r="161">
          <cell r="A161" t="str">
            <v>900199601</v>
          </cell>
          <cell r="B161" t="str">
            <v>PLATAMOVIL COLOMBIA S.A.</v>
          </cell>
          <cell r="C161">
            <v>39710</v>
          </cell>
          <cell r="D161" t="str">
            <v>Servicios contables del mes</v>
          </cell>
          <cell r="E161" t="str">
            <v>FACV</v>
          </cell>
          <cell r="F161" t="str">
            <v>002492</v>
          </cell>
          <cell r="G161">
            <v>850000</v>
          </cell>
        </row>
        <row r="162">
          <cell r="A162" t="str">
            <v>900199601</v>
          </cell>
          <cell r="B162" t="str">
            <v>PLATAMOVIL COLOMBIA S.A.</v>
          </cell>
          <cell r="C162">
            <v>39741</v>
          </cell>
          <cell r="D162" t="str">
            <v>Servicios contables del mes</v>
          </cell>
          <cell r="E162" t="str">
            <v>FACV</v>
          </cell>
          <cell r="F162" t="str">
            <v>002517</v>
          </cell>
          <cell r="G162">
            <v>850000</v>
          </cell>
        </row>
        <row r="163">
          <cell r="A163" t="str">
            <v>900199601</v>
          </cell>
          <cell r="B163" t="str">
            <v>PLATAMOVIL COLOMBIA S.A.</v>
          </cell>
          <cell r="C163">
            <v>39772</v>
          </cell>
          <cell r="D163" t="str">
            <v>Honorarios por servicios contables del mes</v>
          </cell>
          <cell r="E163" t="str">
            <v>FACV</v>
          </cell>
          <cell r="F163" t="str">
            <v>002535</v>
          </cell>
          <cell r="G163">
            <v>850000</v>
          </cell>
        </row>
        <row r="164">
          <cell r="A164" t="str">
            <v>900199601</v>
          </cell>
          <cell r="B164" t="str">
            <v>PLATAMOVIL COLOMBIA S.A.</v>
          </cell>
          <cell r="C164">
            <v>39793</v>
          </cell>
          <cell r="D164" t="str">
            <v>Honorarios por servicios contables</v>
          </cell>
          <cell r="E164" t="str">
            <v>FACV</v>
          </cell>
          <cell r="F164" t="str">
            <v>002538</v>
          </cell>
          <cell r="G164">
            <v>850000</v>
          </cell>
        </row>
        <row r="165">
          <cell r="A165" t="str">
            <v>900201613</v>
          </cell>
          <cell r="B165" t="str">
            <v>CERTISEPS COLOMBIA S.A.</v>
          </cell>
          <cell r="C165">
            <v>39622</v>
          </cell>
          <cell r="D165" t="str">
            <v>Facv.2397 Servicios contables de Feb a Jun 08</v>
          </cell>
          <cell r="E165" t="str">
            <v>FACV</v>
          </cell>
          <cell r="F165" t="str">
            <v>2397</v>
          </cell>
          <cell r="G165">
            <v>1800000</v>
          </cell>
        </row>
        <row r="166">
          <cell r="A166" t="str">
            <v>900201613</v>
          </cell>
          <cell r="B166" t="str">
            <v>CERTISEPS COLOMBIA S.A.</v>
          </cell>
          <cell r="C166">
            <v>39650</v>
          </cell>
          <cell r="D166" t="str">
            <v>Servicios Contables Julio 2008</v>
          </cell>
          <cell r="E166" t="str">
            <v>FACV</v>
          </cell>
          <cell r="F166" t="str">
            <v>2438</v>
          </cell>
          <cell r="G166">
            <v>450000</v>
          </cell>
        </row>
        <row r="167">
          <cell r="A167" t="str">
            <v>900201613</v>
          </cell>
          <cell r="B167" t="str">
            <v>CERTISEPS COLOMBIA S.A.</v>
          </cell>
          <cell r="C167">
            <v>39681</v>
          </cell>
          <cell r="D167" t="str">
            <v>Servicios Contables Agosto 2008</v>
          </cell>
          <cell r="E167" t="str">
            <v>FACV</v>
          </cell>
          <cell r="F167" t="str">
            <v>002457</v>
          </cell>
          <cell r="G167">
            <v>450000</v>
          </cell>
        </row>
        <row r="168">
          <cell r="A168" t="str">
            <v>900201613</v>
          </cell>
          <cell r="B168" t="str">
            <v>CERTISEPS COLOMBIA S.A.</v>
          </cell>
          <cell r="C168">
            <v>39710</v>
          </cell>
          <cell r="D168" t="str">
            <v>Servicios contables del mes</v>
          </cell>
          <cell r="E168" t="str">
            <v>FACV</v>
          </cell>
          <cell r="F168" t="str">
            <v>002485</v>
          </cell>
          <cell r="G168">
            <v>450000</v>
          </cell>
        </row>
        <row r="169">
          <cell r="A169" t="str">
            <v>900201613</v>
          </cell>
          <cell r="B169" t="str">
            <v>CERTISEPS COLOMBIA S.A.</v>
          </cell>
          <cell r="C169">
            <v>39741</v>
          </cell>
          <cell r="D169" t="str">
            <v>SERVICIOS CONTABLES MES</v>
          </cell>
          <cell r="E169" t="str">
            <v>FACV</v>
          </cell>
          <cell r="F169" t="str">
            <v>002511</v>
          </cell>
          <cell r="G169">
            <v>850000</v>
          </cell>
        </row>
        <row r="170">
          <cell r="A170" t="str">
            <v>900201613</v>
          </cell>
          <cell r="B170" t="str">
            <v>CERTISEPS COLOMBIA S.A.</v>
          </cell>
          <cell r="C170">
            <v>39772</v>
          </cell>
          <cell r="D170" t="str">
            <v>Honorarios x servicios contables del mes</v>
          </cell>
          <cell r="E170" t="str">
            <v>FACV</v>
          </cell>
          <cell r="F170" t="str">
            <v>002528</v>
          </cell>
          <cell r="G170">
            <v>850000</v>
          </cell>
        </row>
        <row r="171">
          <cell r="A171" t="str">
            <v>900201613</v>
          </cell>
          <cell r="B171" t="str">
            <v>CERTISEPS COLOMBIA S.A.</v>
          </cell>
          <cell r="C171">
            <v>39793</v>
          </cell>
          <cell r="D171" t="str">
            <v>Honorarios por servicios contables</v>
          </cell>
          <cell r="E171" t="str">
            <v>FACV</v>
          </cell>
          <cell r="F171" t="str">
            <v>002539</v>
          </cell>
          <cell r="G171">
            <v>850000</v>
          </cell>
        </row>
        <row r="172">
          <cell r="A172" t="str">
            <v>900233925</v>
          </cell>
          <cell r="B172" t="str">
            <v>ASCENCIO &amp; MEDINA ASESORES LTDA</v>
          </cell>
          <cell r="C172">
            <v>39812</v>
          </cell>
          <cell r="D172" t="str">
            <v>Facv. 2559 servicios Adtivos - Asesoria contable</v>
          </cell>
          <cell r="E172" t="str">
            <v>FACV</v>
          </cell>
          <cell r="F172" t="str">
            <v>002559</v>
          </cell>
          <cell r="G172">
            <v>2400000</v>
          </cell>
        </row>
        <row r="173">
          <cell r="A173">
            <v>0</v>
          </cell>
          <cell r="B173">
            <v>0</v>
          </cell>
          <cell r="D173" t="str">
            <v>Saldo Final de la cuenta 13551520</v>
          </cell>
          <cell r="E173">
            <v>0</v>
          </cell>
          <cell r="F173">
            <v>0</v>
          </cell>
          <cell r="G173">
            <v>116816500</v>
          </cell>
        </row>
        <row r="175">
          <cell r="A175" t="str">
            <v>13551544</v>
          </cell>
          <cell r="B175" t="str">
            <v>Retención S/Servicios del 4%</v>
          </cell>
          <cell r="D175">
            <v>0</v>
          </cell>
          <cell r="E175">
            <v>0</v>
          </cell>
          <cell r="F175">
            <v>0</v>
          </cell>
          <cell r="G175">
            <v>0</v>
          </cell>
        </row>
        <row r="176">
          <cell r="A176" t="str">
            <v>800155320</v>
          </cell>
          <cell r="B176" t="str">
            <v>SOGERISK ANDINA S.A.</v>
          </cell>
          <cell r="C176">
            <v>39469</v>
          </cell>
          <cell r="D176" t="str">
            <v>servicios y asesoria contable mes de enero de 2008</v>
          </cell>
          <cell r="E176" t="str">
            <v>FACV</v>
          </cell>
          <cell r="F176" t="str">
            <v>11-2240</v>
          </cell>
          <cell r="G176">
            <v>682000</v>
          </cell>
        </row>
        <row r="177">
          <cell r="A177" t="str">
            <v>800155320</v>
          </cell>
          <cell r="B177" t="str">
            <v>SOGERISK ANDINA S.A.</v>
          </cell>
          <cell r="C177">
            <v>39497</v>
          </cell>
          <cell r="D177" t="str">
            <v>Asesoria y Servicios contables febrero 2008</v>
          </cell>
          <cell r="E177" t="str">
            <v>FACV</v>
          </cell>
          <cell r="F177" t="str">
            <v>2262</v>
          </cell>
          <cell r="G177">
            <v>682000</v>
          </cell>
        </row>
        <row r="178">
          <cell r="A178" t="str">
            <v>800155320</v>
          </cell>
          <cell r="B178" t="str">
            <v>SOGERISK ANDINA S.A.</v>
          </cell>
          <cell r="C178">
            <v>39532</v>
          </cell>
          <cell r="D178" t="str">
            <v>Facv.2289 Serv.contables y asesoria marzo 08</v>
          </cell>
          <cell r="E178" t="str">
            <v>FACV</v>
          </cell>
          <cell r="F178" t="str">
            <v>2289</v>
          </cell>
          <cell r="G178">
            <v>682000</v>
          </cell>
        </row>
        <row r="179">
          <cell r="A179" t="str">
            <v>800155320</v>
          </cell>
          <cell r="B179" t="str">
            <v>SOGERISK ANDINA S.A.</v>
          </cell>
          <cell r="C179">
            <v>39553</v>
          </cell>
          <cell r="D179" t="str">
            <v>Facv. 2306 Serv Contale y asesoria Abril /08</v>
          </cell>
          <cell r="E179" t="str">
            <v>FACV</v>
          </cell>
          <cell r="F179" t="str">
            <v>2306</v>
          </cell>
          <cell r="G179">
            <v>682000</v>
          </cell>
        </row>
        <row r="180">
          <cell r="A180" t="str">
            <v>800155320</v>
          </cell>
          <cell r="B180" t="str">
            <v>SOGERISK ANDINA S.A.</v>
          </cell>
          <cell r="C180">
            <v>39583</v>
          </cell>
          <cell r="D180" t="str">
            <v>Facv.2366 Serv.contables y Digitación may 2008</v>
          </cell>
          <cell r="E180" t="str">
            <v>FACV</v>
          </cell>
          <cell r="F180" t="str">
            <v>2366</v>
          </cell>
          <cell r="G180">
            <v>682000</v>
          </cell>
        </row>
        <row r="181">
          <cell r="A181" t="str">
            <v>800155320</v>
          </cell>
          <cell r="B181" t="str">
            <v>SOGERISK ANDINA S.A.</v>
          </cell>
          <cell r="C181">
            <v>39615</v>
          </cell>
          <cell r="D181" t="str">
            <v>Facv.2391 Asesoria contable y serv. digitación  junio/08</v>
          </cell>
          <cell r="E181" t="str">
            <v>FACV</v>
          </cell>
          <cell r="F181" t="str">
            <v>2391</v>
          </cell>
          <cell r="G181">
            <v>682000</v>
          </cell>
        </row>
        <row r="182">
          <cell r="A182" t="str">
            <v>800155320</v>
          </cell>
          <cell r="B182" t="str">
            <v>SOGERISK ANDINA S.A.</v>
          </cell>
          <cell r="C182">
            <v>39644</v>
          </cell>
          <cell r="D182" t="str">
            <v>Asesoria Contable y Servicios Contables Julio 2008</v>
          </cell>
          <cell r="E182" t="str">
            <v>FACV</v>
          </cell>
          <cell r="F182" t="str">
            <v>2435</v>
          </cell>
          <cell r="G182">
            <v>682000</v>
          </cell>
        </row>
        <row r="183">
          <cell r="A183" t="str">
            <v>800155320</v>
          </cell>
          <cell r="B183" t="str">
            <v>SOGERISK ANDINA S.A.</v>
          </cell>
          <cell r="C183">
            <v>39675</v>
          </cell>
          <cell r="D183" t="str">
            <v>Asesoria y Servicios Contables Agosto 2008</v>
          </cell>
          <cell r="E183" t="str">
            <v>FACV</v>
          </cell>
          <cell r="F183" t="str">
            <v>002455</v>
          </cell>
          <cell r="G183">
            <v>682000</v>
          </cell>
        </row>
        <row r="184">
          <cell r="A184" t="str">
            <v>800155320</v>
          </cell>
          <cell r="B184" t="str">
            <v>SOGERISK ANDINA S.A.</v>
          </cell>
          <cell r="C184">
            <v>39706</v>
          </cell>
          <cell r="D184" t="str">
            <v>Servicios Contables</v>
          </cell>
          <cell r="E184" t="str">
            <v>FACV</v>
          </cell>
          <cell r="F184" t="str">
            <v>002480</v>
          </cell>
          <cell r="G184">
            <v>682000</v>
          </cell>
        </row>
        <row r="185">
          <cell r="A185" t="str">
            <v>800155320</v>
          </cell>
          <cell r="B185" t="str">
            <v>SOGERISK ANDINA S.A.</v>
          </cell>
          <cell r="C185">
            <v>39736</v>
          </cell>
          <cell r="D185" t="str">
            <v>SERVICIOS CONTABLES  Y CODIFICACION DEL MES</v>
          </cell>
          <cell r="E185" t="str">
            <v>FACV</v>
          </cell>
          <cell r="F185" t="str">
            <v>002507</v>
          </cell>
          <cell r="G185">
            <v>682000</v>
          </cell>
        </row>
        <row r="186">
          <cell r="A186" t="str">
            <v>800155320</v>
          </cell>
          <cell r="B186" t="str">
            <v>SOGERISK ANDINA S.A.</v>
          </cell>
          <cell r="C186">
            <v>39770</v>
          </cell>
          <cell r="D186" t="str">
            <v>Servicios de digitacion del mes</v>
          </cell>
          <cell r="E186" t="str">
            <v>FACV</v>
          </cell>
          <cell r="F186" t="str">
            <v>002526</v>
          </cell>
          <cell r="G186">
            <v>682000</v>
          </cell>
        </row>
        <row r="187">
          <cell r="A187" t="str">
            <v>800155320</v>
          </cell>
          <cell r="B187" t="str">
            <v>SOGERISK ANDINA S.A.</v>
          </cell>
          <cell r="C187">
            <v>39797</v>
          </cell>
          <cell r="D187" t="str">
            <v>Servicios de digitacion del mes</v>
          </cell>
          <cell r="E187" t="str">
            <v>FACV</v>
          </cell>
          <cell r="F187" t="str">
            <v>002548</v>
          </cell>
          <cell r="G187">
            <v>682000</v>
          </cell>
        </row>
        <row r="188">
          <cell r="A188" t="str">
            <v>800243957</v>
          </cell>
          <cell r="B188" t="str">
            <v>FIGAMMA</v>
          </cell>
          <cell r="C188">
            <v>39469</v>
          </cell>
          <cell r="D188" t="str">
            <v>Servicios y asesoria en area contabes mes de enero de 2008</v>
          </cell>
          <cell r="E188" t="str">
            <v>FACV</v>
          </cell>
          <cell r="F188" t="str">
            <v>11-2246</v>
          </cell>
          <cell r="G188">
            <v>660000</v>
          </cell>
        </row>
        <row r="189">
          <cell r="A189" t="str">
            <v>800243957</v>
          </cell>
          <cell r="B189" t="str">
            <v>FIGAMMA</v>
          </cell>
          <cell r="C189">
            <v>39497</v>
          </cell>
          <cell r="D189" t="str">
            <v>Servicios contables  feb 2008</v>
          </cell>
          <cell r="E189" t="str">
            <v>FACV</v>
          </cell>
          <cell r="F189" t="str">
            <v>2273</v>
          </cell>
          <cell r="G189">
            <v>660000</v>
          </cell>
        </row>
        <row r="190">
          <cell r="A190" t="str">
            <v>800243957</v>
          </cell>
          <cell r="B190" t="str">
            <v>FIGAMMA</v>
          </cell>
          <cell r="C190">
            <v>39532</v>
          </cell>
          <cell r="D190" t="str">
            <v>Facv.2297 Serv. Y Asesoria contables marzo 2008</v>
          </cell>
          <cell r="E190" t="str">
            <v>FACV</v>
          </cell>
          <cell r="F190" t="str">
            <v>2297</v>
          </cell>
          <cell r="G190">
            <v>660000</v>
          </cell>
        </row>
        <row r="191">
          <cell r="A191" t="str">
            <v>800243957</v>
          </cell>
          <cell r="B191" t="str">
            <v>FIGAMMA</v>
          </cell>
          <cell r="C191">
            <v>39559</v>
          </cell>
          <cell r="D191" t="str">
            <v>Facv. 2321 Serv y Asesoria contables abril/08</v>
          </cell>
          <cell r="E191" t="str">
            <v>FACV</v>
          </cell>
          <cell r="F191" t="str">
            <v>2321</v>
          </cell>
          <cell r="G191">
            <v>660000</v>
          </cell>
        </row>
        <row r="192">
          <cell r="A192" t="str">
            <v>800243957</v>
          </cell>
          <cell r="B192" t="str">
            <v>FIGAMMA</v>
          </cell>
          <cell r="C192">
            <v>39589</v>
          </cell>
          <cell r="D192" t="str">
            <v>Facv.2379 Serv.contables Y Asesoria mayo 2008</v>
          </cell>
          <cell r="E192" t="str">
            <v>FACV</v>
          </cell>
          <cell r="F192" t="str">
            <v>2379</v>
          </cell>
          <cell r="G192">
            <v>660000</v>
          </cell>
        </row>
        <row r="193">
          <cell r="A193" t="str">
            <v>800243957</v>
          </cell>
          <cell r="B193" t="str">
            <v>FIGAMMA</v>
          </cell>
          <cell r="C193">
            <v>39626</v>
          </cell>
          <cell r="D193" t="str">
            <v>Facv.2411 Servicios Contables-Asesoria Contab Jun/08</v>
          </cell>
          <cell r="E193" t="str">
            <v>FACV</v>
          </cell>
          <cell r="F193" t="str">
            <v>2411</v>
          </cell>
          <cell r="G193">
            <v>710000</v>
          </cell>
        </row>
        <row r="194">
          <cell r="A194" t="str">
            <v>800243957</v>
          </cell>
          <cell r="B194" t="str">
            <v>FIGAMMA</v>
          </cell>
          <cell r="C194">
            <v>39650</v>
          </cell>
          <cell r="D194" t="str">
            <v>Servicios Contables - Asesoria Contable julio/08</v>
          </cell>
          <cell r="E194" t="str">
            <v>FACV</v>
          </cell>
          <cell r="F194" t="str">
            <v>2419</v>
          </cell>
          <cell r="G194">
            <v>710000</v>
          </cell>
        </row>
        <row r="195">
          <cell r="A195" t="str">
            <v>800243957</v>
          </cell>
          <cell r="B195" t="str">
            <v>FIGAMMA S. A.</v>
          </cell>
          <cell r="C195">
            <v>39681</v>
          </cell>
          <cell r="D195" t="str">
            <v>Asesoria y Servicios Contables Agosto 2008</v>
          </cell>
          <cell r="E195" t="str">
            <v>FACV</v>
          </cell>
          <cell r="F195" t="str">
            <v>002459</v>
          </cell>
          <cell r="G195">
            <v>710000</v>
          </cell>
        </row>
        <row r="196">
          <cell r="A196" t="str">
            <v>800243957</v>
          </cell>
          <cell r="B196" t="str">
            <v>FIGAMMA S. A.</v>
          </cell>
          <cell r="C196">
            <v>39710</v>
          </cell>
          <cell r="D196" t="str">
            <v>Servicios contables del mes</v>
          </cell>
          <cell r="E196" t="str">
            <v>FACV</v>
          </cell>
          <cell r="F196" t="str">
            <v>002487</v>
          </cell>
          <cell r="G196">
            <v>710000</v>
          </cell>
        </row>
        <row r="197">
          <cell r="A197" t="str">
            <v>800243957</v>
          </cell>
          <cell r="B197" t="str">
            <v>FIGAMMA S. A.</v>
          </cell>
          <cell r="C197">
            <v>39741</v>
          </cell>
          <cell r="D197" t="str">
            <v>SERVICIOS  Y ASESORIA CONTABLE MES</v>
          </cell>
          <cell r="E197" t="str">
            <v>FACV</v>
          </cell>
          <cell r="F197" t="str">
            <v>002513</v>
          </cell>
          <cell r="G197">
            <v>710000</v>
          </cell>
        </row>
        <row r="198">
          <cell r="A198" t="str">
            <v>800243957</v>
          </cell>
          <cell r="B198" t="str">
            <v>FIGAMMA S. A.</v>
          </cell>
          <cell r="C198">
            <v>39772</v>
          </cell>
          <cell r="D198" t="str">
            <v>Servicios contables del mes</v>
          </cell>
          <cell r="E198" t="str">
            <v>FACV</v>
          </cell>
          <cell r="F198" t="str">
            <v>002530</v>
          </cell>
          <cell r="G198">
            <v>710000</v>
          </cell>
        </row>
        <row r="199">
          <cell r="A199" t="str">
            <v>800243957</v>
          </cell>
          <cell r="B199" t="str">
            <v>FIGAMMA S. A.</v>
          </cell>
          <cell r="C199">
            <v>39801</v>
          </cell>
          <cell r="D199" t="str">
            <v>Servicios contables del mes</v>
          </cell>
          <cell r="E199" t="str">
            <v>FACV</v>
          </cell>
          <cell r="F199" t="str">
            <v>002552</v>
          </cell>
          <cell r="G199">
            <v>710000</v>
          </cell>
        </row>
        <row r="200">
          <cell r="A200" t="str">
            <v>830010601</v>
          </cell>
          <cell r="B200" t="str">
            <v>SIDERURGICA DEL TURBIO DE COLOMBIA LTDA.</v>
          </cell>
          <cell r="C200">
            <v>39563</v>
          </cell>
          <cell r="D200" t="str">
            <v>Facv. 2332 Elaboracion Certificado retefuente año 2007</v>
          </cell>
          <cell r="E200" t="str">
            <v>FACV</v>
          </cell>
          <cell r="F200" t="str">
            <v>2332</v>
          </cell>
          <cell r="G200">
            <v>350000</v>
          </cell>
        </row>
        <row r="201">
          <cell r="A201" t="str">
            <v>830010601</v>
          </cell>
          <cell r="B201" t="str">
            <v>SIDERURGICA DEL TURBIO DE COLOMBIA LTDA.</v>
          </cell>
          <cell r="C201">
            <v>39615</v>
          </cell>
          <cell r="D201" t="str">
            <v>Facv.2394 Servicios adicionales Requer.hacienda, reclamo tel</v>
          </cell>
          <cell r="E201" t="str">
            <v>FACV</v>
          </cell>
          <cell r="F201" t="str">
            <v>2394</v>
          </cell>
          <cell r="G201">
            <v>330000</v>
          </cell>
        </row>
        <row r="202">
          <cell r="A202" t="str">
            <v>830010601</v>
          </cell>
          <cell r="B202" t="str">
            <v>SIDERURGICA DEL TURBIO DE COLOMBIA LTDA.</v>
          </cell>
          <cell r="C202">
            <v>39626</v>
          </cell>
          <cell r="D202" t="str">
            <v>Serv.Adicionales:Info ante Bco Republica,present.impto patri</v>
          </cell>
          <cell r="E202" t="str">
            <v>FACV</v>
          </cell>
          <cell r="F202" t="str">
            <v>2414</v>
          </cell>
          <cell r="G202">
            <v>451000</v>
          </cell>
        </row>
        <row r="203">
          <cell r="A203" t="str">
            <v>830010601</v>
          </cell>
          <cell r="B203" t="str">
            <v>SIDERURGICA DEL TURBIO DE COLOMBIA LTDA.</v>
          </cell>
          <cell r="C203">
            <v>39659</v>
          </cell>
          <cell r="D203" t="str">
            <v>Serv. Prep.Informacion corte jun30/08 Dism.Capital superinte</v>
          </cell>
          <cell r="E203" t="str">
            <v>FACV</v>
          </cell>
          <cell r="F203" t="str">
            <v>2441</v>
          </cell>
          <cell r="G203">
            <v>313500</v>
          </cell>
        </row>
        <row r="204">
          <cell r="A204" t="str">
            <v>830010601</v>
          </cell>
          <cell r="B204" t="str">
            <v>SIDERURGICA DEL TURBIO DE COLOMBIA LTDA.</v>
          </cell>
          <cell r="C204">
            <v>39461</v>
          </cell>
          <cell r="D204" t="str">
            <v>Servicios contables mes de diciembre/07</v>
          </cell>
          <cell r="E204" t="str">
            <v>FACV</v>
          </cell>
          <cell r="F204" t="str">
            <v>11-2237</v>
          </cell>
          <cell r="G204">
            <v>417750</v>
          </cell>
        </row>
        <row r="205">
          <cell r="A205" t="str">
            <v>830010601</v>
          </cell>
          <cell r="B205" t="str">
            <v>SIDERURGICA DEL TURBIO DE COLOMBIA LTDA.</v>
          </cell>
          <cell r="C205">
            <v>39490</v>
          </cell>
          <cell r="D205" t="str">
            <v>Servicios Cont.  Ene 2008 30.5 Hrs asist.cont.y 8.7 hrs digi</v>
          </cell>
          <cell r="E205" t="str">
            <v>FACV</v>
          </cell>
          <cell r="F205" t="str">
            <v>2257</v>
          </cell>
          <cell r="G205">
            <v>767250</v>
          </cell>
        </row>
        <row r="206">
          <cell r="A206" t="str">
            <v>830010601</v>
          </cell>
          <cell r="B206" t="str">
            <v>SIDERURGICA DEL TURBIO DE COLOMBIA LTDA.</v>
          </cell>
          <cell r="C206">
            <v>39526</v>
          </cell>
          <cell r="D206" t="str">
            <v>Facv.2281 Serv.cont. Feb, 39.5 Hrs asis.cont. y 10 hr digita</v>
          </cell>
          <cell r="E206" t="str">
            <v>FACV</v>
          </cell>
          <cell r="F206" t="str">
            <v>2281</v>
          </cell>
          <cell r="G206">
            <v>979000</v>
          </cell>
        </row>
        <row r="207">
          <cell r="A207" t="str">
            <v>830010601</v>
          </cell>
          <cell r="B207" t="str">
            <v>SIDERURGICA DEL TURBIO DE COLOMBIA LTDA.</v>
          </cell>
          <cell r="C207">
            <v>39559</v>
          </cell>
          <cell r="D207" t="str">
            <v>Facv. 2326 Serv. Conta 20hras- Digitacion 6.25 mar /08</v>
          </cell>
          <cell r="E207" t="str">
            <v>FACV</v>
          </cell>
          <cell r="F207" t="str">
            <v>2326</v>
          </cell>
          <cell r="G207">
            <v>508750</v>
          </cell>
        </row>
        <row r="208">
          <cell r="A208" t="str">
            <v>830010601</v>
          </cell>
          <cell r="B208" t="str">
            <v>SIDERURGICA DEL TURBIO DE COLOMBIA LTDA.</v>
          </cell>
          <cell r="C208">
            <v>39589</v>
          </cell>
          <cell r="D208" t="str">
            <v>Facv.2371 Serv.contab 22.75 Hrs /digitaci.7.25 Hrs abr 08</v>
          </cell>
          <cell r="E208" t="str">
            <v>FACV</v>
          </cell>
          <cell r="F208" t="str">
            <v>2371</v>
          </cell>
          <cell r="G208">
            <v>580250</v>
          </cell>
        </row>
        <row r="209">
          <cell r="A209" t="str">
            <v>830010601</v>
          </cell>
          <cell r="B209" t="str">
            <v>SIDERURGICA DEL TURBIO DE COLOMBIA LTDA.</v>
          </cell>
          <cell r="C209">
            <v>39600</v>
          </cell>
          <cell r="D209" t="str">
            <v>Anulacion Fact.2371 Serv.Contables Abr/08</v>
          </cell>
          <cell r="E209" t="str">
            <v>FACV</v>
          </cell>
          <cell r="F209" t="str">
            <v>2371A</v>
          </cell>
          <cell r="G209">
            <v>-580250</v>
          </cell>
        </row>
        <row r="210">
          <cell r="A210" t="str">
            <v>830010601</v>
          </cell>
          <cell r="B210" t="str">
            <v>SIDERURGICA DEL TURBIO DE COLOMBIA LTDA.</v>
          </cell>
          <cell r="C210">
            <v>39469</v>
          </cell>
          <cell r="D210" t="str">
            <v>Proceso nomina mes de enero de 2008</v>
          </cell>
          <cell r="E210" t="str">
            <v>FACV</v>
          </cell>
          <cell r="F210" t="str">
            <v>11-2242</v>
          </cell>
          <cell r="G210">
            <v>514000</v>
          </cell>
        </row>
        <row r="211">
          <cell r="A211" t="str">
            <v>830010601</v>
          </cell>
          <cell r="B211" t="str">
            <v>SIDERURGICA DEL TURBIO DE COLOMBIA LTDA.</v>
          </cell>
          <cell r="C211">
            <v>39497</v>
          </cell>
          <cell r="D211" t="str">
            <v>Proceso Nómina  Febrero 2008</v>
          </cell>
          <cell r="E211" t="str">
            <v>FACV</v>
          </cell>
          <cell r="F211" t="str">
            <v>2268</v>
          </cell>
          <cell r="G211">
            <v>514000</v>
          </cell>
        </row>
        <row r="212">
          <cell r="A212" t="str">
            <v>830010601</v>
          </cell>
          <cell r="B212" t="str">
            <v>SIDERURGICA DEL TURBIO DE COLOMBIA LTDA.</v>
          </cell>
          <cell r="C212">
            <v>39526</v>
          </cell>
          <cell r="D212" t="str">
            <v>Facv.2282  Serv.administrativos y contables marzo 2008</v>
          </cell>
          <cell r="E212" t="str">
            <v>FACV</v>
          </cell>
          <cell r="F212" t="str">
            <v>2282</v>
          </cell>
          <cell r="G212">
            <v>750000</v>
          </cell>
        </row>
        <row r="213">
          <cell r="A213" t="str">
            <v>830010601</v>
          </cell>
          <cell r="B213" t="str">
            <v>SIDERURGICA DEL TURBIO DE COLOMBIA LTDA.</v>
          </cell>
          <cell r="C213">
            <v>39559</v>
          </cell>
          <cell r="D213" t="str">
            <v>Facv. 2327 Serv. administrativos y contables abril/08</v>
          </cell>
          <cell r="E213" t="str">
            <v>FACV</v>
          </cell>
          <cell r="F213" t="str">
            <v>2327</v>
          </cell>
          <cell r="G213">
            <v>750000</v>
          </cell>
        </row>
        <row r="214">
          <cell r="A214" t="str">
            <v>830010601</v>
          </cell>
          <cell r="B214" t="str">
            <v>SIDERURGICA DEL TURBIO DE COLOMBIA LTDA.</v>
          </cell>
          <cell r="C214">
            <v>39589</v>
          </cell>
          <cell r="D214" t="str">
            <v>Facv.2369 Serv.Adtivos y contables may 2008</v>
          </cell>
          <cell r="E214" t="str">
            <v>FACV</v>
          </cell>
          <cell r="F214" t="str">
            <v>2369</v>
          </cell>
          <cell r="G214">
            <v>750000</v>
          </cell>
        </row>
        <row r="215">
          <cell r="A215" t="str">
            <v>830010601</v>
          </cell>
          <cell r="B215" t="str">
            <v>SIDERURGICA DEL TURBIO DE COLOMBIA LTDA.</v>
          </cell>
          <cell r="C215">
            <v>39622</v>
          </cell>
          <cell r="D215" t="str">
            <v>Facv.2407 Serv. Admtivos, contables junio/08</v>
          </cell>
          <cell r="E215" t="str">
            <v>FACV</v>
          </cell>
          <cell r="F215" t="str">
            <v>2407</v>
          </cell>
          <cell r="G215">
            <v>750000</v>
          </cell>
        </row>
        <row r="216">
          <cell r="A216" t="str">
            <v>830010601</v>
          </cell>
          <cell r="B216" t="str">
            <v>SIDERURGICA DEL TURBIO DE COLOMBIA LTDA.</v>
          </cell>
          <cell r="C216">
            <v>39650</v>
          </cell>
          <cell r="D216" t="str">
            <v>Servicios Administrativos y Contables Julio 2008</v>
          </cell>
          <cell r="E216" t="str">
            <v>FACV</v>
          </cell>
          <cell r="F216" t="str">
            <v>2433</v>
          </cell>
          <cell r="G216">
            <v>750000</v>
          </cell>
        </row>
        <row r="217">
          <cell r="A217" t="str">
            <v>830010601</v>
          </cell>
          <cell r="B217" t="str">
            <v>SIDERURGICA DEL TURBIO DE COLOMBIA LTDA.</v>
          </cell>
          <cell r="C217">
            <v>39681</v>
          </cell>
          <cell r="D217" t="str">
            <v>Servicios Administrativos y Contables Agosto 2008</v>
          </cell>
          <cell r="E217" t="str">
            <v>FACV</v>
          </cell>
          <cell r="F217" t="str">
            <v>002466</v>
          </cell>
          <cell r="G217">
            <v>750000</v>
          </cell>
        </row>
        <row r="218">
          <cell r="A218" t="str">
            <v>830010601</v>
          </cell>
          <cell r="B218" t="str">
            <v>SIDERURGICA DEL TURBIO DE COLOMBIA LTDA.</v>
          </cell>
          <cell r="C218">
            <v>39706</v>
          </cell>
          <cell r="D218" t="str">
            <v>Serv,Administrativos y Contables Sep/08</v>
          </cell>
          <cell r="E218" t="str">
            <v>FACV</v>
          </cell>
          <cell r="F218" t="str">
            <v>002483</v>
          </cell>
          <cell r="G218">
            <v>750000</v>
          </cell>
        </row>
        <row r="219">
          <cell r="A219" t="str">
            <v>830010601</v>
          </cell>
          <cell r="B219" t="str">
            <v>SIDERURGICA DEL TURBIO DE COLOMBIA LTDA.</v>
          </cell>
          <cell r="C219">
            <v>39736</v>
          </cell>
          <cell r="D219" t="str">
            <v>SERVICIOS ADMINISTRATIVOS Y CONTABLES DEL MES</v>
          </cell>
          <cell r="E219" t="str">
            <v>FACV</v>
          </cell>
          <cell r="F219" t="str">
            <v>002506</v>
          </cell>
          <cell r="G219">
            <v>750000</v>
          </cell>
        </row>
        <row r="220">
          <cell r="A220" t="str">
            <v>830010601</v>
          </cell>
          <cell r="B220" t="str">
            <v>SIDERURGICA DEL TURBIO DE COLOMBIA LTDA.</v>
          </cell>
          <cell r="C220">
            <v>39770</v>
          </cell>
          <cell r="D220" t="str">
            <v>Servicios Administrativos y contables noviembre 2008</v>
          </cell>
          <cell r="E220" t="str">
            <v>FACV</v>
          </cell>
          <cell r="F220" t="str">
            <v>002525</v>
          </cell>
          <cell r="G220">
            <v>750000</v>
          </cell>
        </row>
        <row r="221">
          <cell r="A221" t="str">
            <v>830010601</v>
          </cell>
          <cell r="B221" t="str">
            <v>SIDERURGICA DEL TURBIO DE COLOMBIA LTDA.</v>
          </cell>
          <cell r="C221">
            <v>39797</v>
          </cell>
          <cell r="D221" t="str">
            <v>Servicios Administrativos y contables Diciembre 2008</v>
          </cell>
          <cell r="E221" t="str">
            <v>FACV</v>
          </cell>
          <cell r="F221" t="str">
            <v>002547</v>
          </cell>
          <cell r="G221">
            <v>750000</v>
          </cell>
        </row>
        <row r="222">
          <cell r="A222" t="str">
            <v>860031002</v>
          </cell>
          <cell r="B222" t="str">
            <v>AZCUENAGA IREGUI Y CIA LTDA.</v>
          </cell>
          <cell r="C222">
            <v>39478</v>
          </cell>
          <cell r="D222" t="str">
            <v>Servicios contables mes de Enero/08</v>
          </cell>
          <cell r="E222" t="str">
            <v>FACV</v>
          </cell>
          <cell r="F222" t="str">
            <v>11-2236</v>
          </cell>
          <cell r="G222">
            <v>400000</v>
          </cell>
        </row>
        <row r="223">
          <cell r="A223" t="str">
            <v>860031002</v>
          </cell>
          <cell r="B223" t="str">
            <v>AZCUENAGA IREGUI Y CIA LTDA.</v>
          </cell>
          <cell r="C223">
            <v>39497</v>
          </cell>
          <cell r="D223" t="str">
            <v>Servicios contabilidad feb 2008</v>
          </cell>
          <cell r="E223" t="str">
            <v>FACV</v>
          </cell>
          <cell r="F223" t="str">
            <v>2276</v>
          </cell>
          <cell r="G223">
            <v>456000</v>
          </cell>
        </row>
        <row r="224">
          <cell r="A224" t="str">
            <v>860031002</v>
          </cell>
          <cell r="B224" t="str">
            <v>AZCUENAGA IREGUI Y CIA LTDA.</v>
          </cell>
          <cell r="C224">
            <v>39532</v>
          </cell>
          <cell r="D224" t="str">
            <v>Facv.2300 Servicios contables marzo 2008</v>
          </cell>
          <cell r="E224" t="str">
            <v>FACV</v>
          </cell>
          <cell r="F224" t="str">
            <v>2300</v>
          </cell>
          <cell r="G224">
            <v>428000</v>
          </cell>
        </row>
        <row r="225">
          <cell r="A225" t="str">
            <v>860031002</v>
          </cell>
          <cell r="B225" t="str">
            <v>AZCUENAGA IREGUI Y CIA LTDA.</v>
          </cell>
          <cell r="C225">
            <v>39563</v>
          </cell>
          <cell r="D225" t="str">
            <v>Fact. 2315 Serv contables abril/08</v>
          </cell>
          <cell r="E225" t="str">
            <v>FACV</v>
          </cell>
          <cell r="F225" t="str">
            <v>2315</v>
          </cell>
          <cell r="G225">
            <v>428000</v>
          </cell>
        </row>
        <row r="226">
          <cell r="A226" t="str">
            <v>860031002</v>
          </cell>
          <cell r="B226" t="str">
            <v>AZCUENAGA IREGUI Y CIA LTDA.</v>
          </cell>
          <cell r="C226">
            <v>39583</v>
          </cell>
          <cell r="D226" t="str">
            <v>Facv.2357 Serv.contables Mayo 08</v>
          </cell>
          <cell r="E226" t="str">
            <v>FACV</v>
          </cell>
          <cell r="F226" t="str">
            <v>2357</v>
          </cell>
          <cell r="G226">
            <v>428000</v>
          </cell>
        </row>
        <row r="227">
          <cell r="A227" t="str">
            <v>860031002</v>
          </cell>
          <cell r="B227" t="str">
            <v>AZCUENAGA IREGUI Y CIA LTDA.</v>
          </cell>
          <cell r="C227">
            <v>39615</v>
          </cell>
          <cell r="D227" t="str">
            <v>Facv.2383 Serv. Contables mes de junio/08</v>
          </cell>
          <cell r="E227" t="str">
            <v>FACV</v>
          </cell>
          <cell r="F227" t="str">
            <v>2383</v>
          </cell>
          <cell r="G227">
            <v>428000</v>
          </cell>
        </row>
        <row r="228">
          <cell r="A228" t="str">
            <v>860031002</v>
          </cell>
          <cell r="B228" t="str">
            <v>AZCUENAGA IREGUI Y CIA LTDA.</v>
          </cell>
          <cell r="C228">
            <v>39644</v>
          </cell>
          <cell r="D228" t="str">
            <v>Servicios Contables julio/08</v>
          </cell>
          <cell r="E228" t="str">
            <v>FACV</v>
          </cell>
          <cell r="F228" t="str">
            <v>2416</v>
          </cell>
          <cell r="G228">
            <v>428000</v>
          </cell>
        </row>
        <row r="229">
          <cell r="A229" t="str">
            <v>860031002</v>
          </cell>
          <cell r="B229" t="str">
            <v>AZCUENAGA IREGUI Y CIA LTDA.</v>
          </cell>
          <cell r="C229">
            <v>39675</v>
          </cell>
          <cell r="D229" t="str">
            <v>Servicios Contables Agosto 2008</v>
          </cell>
          <cell r="E229" t="str">
            <v>FACV</v>
          </cell>
          <cell r="F229" t="str">
            <v>002443</v>
          </cell>
          <cell r="G229">
            <v>428000</v>
          </cell>
        </row>
        <row r="230">
          <cell r="A230" t="str">
            <v>860031002</v>
          </cell>
          <cell r="B230" t="str">
            <v>AZCUENAGA IREGUI Y CIA LTDA.</v>
          </cell>
          <cell r="C230">
            <v>39706</v>
          </cell>
          <cell r="D230" t="str">
            <v>Servicios contables del mes</v>
          </cell>
          <cell r="E230" t="str">
            <v>FACV</v>
          </cell>
          <cell r="F230" t="str">
            <v>002471</v>
          </cell>
          <cell r="G230">
            <v>428000</v>
          </cell>
        </row>
        <row r="231">
          <cell r="A231" t="str">
            <v>860055274</v>
          </cell>
          <cell r="B231" t="str">
            <v>INSTITUTO Y LABORATORIO CLINICO</v>
          </cell>
          <cell r="C231">
            <v>39470</v>
          </cell>
          <cell r="D231" t="str">
            <v>Servicios contables mes de enero de 2008</v>
          </cell>
          <cell r="E231" t="str">
            <v>FACV</v>
          </cell>
          <cell r="F231" t="str">
            <v>11-2251</v>
          </cell>
          <cell r="G231">
            <v>260000</v>
          </cell>
        </row>
        <row r="232">
          <cell r="A232" t="str">
            <v>860055274</v>
          </cell>
          <cell r="B232" t="str">
            <v>INSTITUTO Y LABORATORIO CLINICO</v>
          </cell>
          <cell r="C232">
            <v>39497</v>
          </cell>
          <cell r="D232" t="str">
            <v>Servicios contabilidad feb 2008</v>
          </cell>
          <cell r="E232" t="str">
            <v>FACV</v>
          </cell>
          <cell r="F232" t="str">
            <v>2275</v>
          </cell>
          <cell r="G232">
            <v>260000</v>
          </cell>
        </row>
        <row r="233">
          <cell r="A233" t="str">
            <v>860055274</v>
          </cell>
          <cell r="B233" t="str">
            <v>INSTITUTO Y LABORATORIO CLINICO</v>
          </cell>
          <cell r="C233">
            <v>39532</v>
          </cell>
          <cell r="D233" t="str">
            <v>Facv.2299 Servicios contables marzo 2008</v>
          </cell>
          <cell r="E233" t="str">
            <v>FACV</v>
          </cell>
          <cell r="F233" t="str">
            <v>2299</v>
          </cell>
          <cell r="G233">
            <v>260000</v>
          </cell>
        </row>
        <row r="234">
          <cell r="A234" t="str">
            <v>860055274</v>
          </cell>
          <cell r="B234" t="str">
            <v>INSTITUTO Y LABORATORIO CLINICO</v>
          </cell>
          <cell r="C234">
            <v>39553</v>
          </cell>
          <cell r="D234" t="str">
            <v>Facv. 2308 Serv. Contable abril /08</v>
          </cell>
          <cell r="E234" t="str">
            <v>FACV</v>
          </cell>
          <cell r="F234" t="str">
            <v>2308</v>
          </cell>
          <cell r="G234">
            <v>260000</v>
          </cell>
        </row>
        <row r="235">
          <cell r="A235" t="str">
            <v>860055274</v>
          </cell>
          <cell r="B235" t="str">
            <v>INSTITUTO Y LABORATORIO CLINICO</v>
          </cell>
          <cell r="C235">
            <v>39583</v>
          </cell>
          <cell r="D235" t="str">
            <v>Facv.2361 Serv.contables Mayo 08</v>
          </cell>
          <cell r="E235" t="str">
            <v>FACV</v>
          </cell>
          <cell r="F235" t="str">
            <v>2361</v>
          </cell>
          <cell r="G235">
            <v>260000</v>
          </cell>
        </row>
        <row r="236">
          <cell r="A236" t="str">
            <v>860055274</v>
          </cell>
          <cell r="B236" t="str">
            <v>INSTITUTO Y LABORATORIO CLINICO</v>
          </cell>
          <cell r="C236">
            <v>39615</v>
          </cell>
          <cell r="D236" t="str">
            <v>Facv.2388 Serv. contables junio/08</v>
          </cell>
          <cell r="E236" t="str">
            <v>FACV</v>
          </cell>
          <cell r="F236" t="str">
            <v>2388</v>
          </cell>
          <cell r="G236">
            <v>260000</v>
          </cell>
        </row>
        <row r="237">
          <cell r="A237" t="str">
            <v>860055274</v>
          </cell>
          <cell r="B237" t="str">
            <v>INSTITUTO Y LABORATORIO CLINICO</v>
          </cell>
          <cell r="C237">
            <v>39644</v>
          </cell>
          <cell r="D237" t="str">
            <v>Servicios Contables Julio 2008</v>
          </cell>
          <cell r="E237" t="str">
            <v>FACV</v>
          </cell>
          <cell r="F237" t="str">
            <v>2427</v>
          </cell>
          <cell r="G237">
            <v>260000</v>
          </cell>
        </row>
        <row r="238">
          <cell r="A238" t="str">
            <v>860055274</v>
          </cell>
          <cell r="B238" t="str">
            <v>INSTITUTO Y LABORATORIO CLINICO</v>
          </cell>
          <cell r="C238">
            <v>39675</v>
          </cell>
          <cell r="D238" t="str">
            <v>Servicios Contables Agosto 2008</v>
          </cell>
          <cell r="E238" t="str">
            <v>FACV</v>
          </cell>
          <cell r="F238" t="str">
            <v>002448</v>
          </cell>
          <cell r="G238">
            <v>260000</v>
          </cell>
        </row>
        <row r="239">
          <cell r="A239" t="str">
            <v>860055274</v>
          </cell>
          <cell r="B239" t="str">
            <v>INSTITUTO Y LABORATORIO CLINICO</v>
          </cell>
          <cell r="C239">
            <v>39706</v>
          </cell>
          <cell r="D239" t="str">
            <v>Servicios contables del mes</v>
          </cell>
          <cell r="E239" t="str">
            <v>FACV</v>
          </cell>
          <cell r="F239" t="str">
            <v>002476</v>
          </cell>
          <cell r="G239">
            <v>260000</v>
          </cell>
        </row>
        <row r="240">
          <cell r="A240" t="str">
            <v>860501084</v>
          </cell>
          <cell r="B240" t="str">
            <v>INVERSIONES E INGENIERIA FINANCIERA S EN C</v>
          </cell>
          <cell r="C240">
            <v>39469</v>
          </cell>
          <cell r="D240" t="str">
            <v>Servicios en area contabes mes de enero de 2008</v>
          </cell>
          <cell r="E240" t="str">
            <v>FACV</v>
          </cell>
          <cell r="F240" t="str">
            <v>11-2247</v>
          </cell>
          <cell r="G240">
            <v>1050000</v>
          </cell>
        </row>
        <row r="241">
          <cell r="A241" t="str">
            <v>860501084</v>
          </cell>
          <cell r="B241" t="str">
            <v>INVERSIONES E INGENIERIA FINANCIERA S EN C</v>
          </cell>
          <cell r="C241">
            <v>39497</v>
          </cell>
          <cell r="D241" t="str">
            <v>Servicios contabilidad feb 2008</v>
          </cell>
          <cell r="E241" t="str">
            <v>FACV</v>
          </cell>
          <cell r="F241" t="str">
            <v>2274</v>
          </cell>
          <cell r="G241">
            <v>1050000</v>
          </cell>
        </row>
        <row r="242">
          <cell r="A242" t="str">
            <v>860501084</v>
          </cell>
          <cell r="B242" t="str">
            <v>INVERSIONES E INGENIERIA FINANCIERA S EN C</v>
          </cell>
          <cell r="C242">
            <v>39532</v>
          </cell>
          <cell r="D242" t="str">
            <v>Facv.2298 Servicios contables marzo 2008</v>
          </cell>
          <cell r="E242" t="str">
            <v>FACV</v>
          </cell>
          <cell r="F242" t="str">
            <v>2298</v>
          </cell>
          <cell r="G242">
            <v>1050000</v>
          </cell>
        </row>
        <row r="243">
          <cell r="A243" t="str">
            <v>860501084</v>
          </cell>
          <cell r="B243" t="str">
            <v>INVERSIONES E INGENIERIA FINANCIERA S EN C</v>
          </cell>
          <cell r="C243">
            <v>39559</v>
          </cell>
          <cell r="D243" t="str">
            <v>Facv. 2324 Serv. Contable abril/08</v>
          </cell>
          <cell r="E243" t="str">
            <v>FACV</v>
          </cell>
          <cell r="F243" t="str">
            <v>2324</v>
          </cell>
          <cell r="G243">
            <v>1050000</v>
          </cell>
        </row>
        <row r="244">
          <cell r="A244" t="str">
            <v>860501084</v>
          </cell>
          <cell r="B244" t="str">
            <v>INVERSIONES E INGENIERIA FINANCIERA S EN C</v>
          </cell>
          <cell r="C244">
            <v>39589</v>
          </cell>
          <cell r="D244" t="str">
            <v>Facv.2378 Serv.contables mayo 2008</v>
          </cell>
          <cell r="E244" t="str">
            <v>FACV</v>
          </cell>
          <cell r="F244" t="str">
            <v>2378</v>
          </cell>
          <cell r="G244">
            <v>1050000</v>
          </cell>
        </row>
        <row r="245">
          <cell r="A245" t="str">
            <v>860501084</v>
          </cell>
          <cell r="B245" t="str">
            <v>INVERSIONES E INGENIERIA FINANCIERA S EN C</v>
          </cell>
          <cell r="C245">
            <v>39622</v>
          </cell>
          <cell r="D245" t="str">
            <v>Facv.2404 Servicicos contables junio 08</v>
          </cell>
          <cell r="E245" t="str">
            <v>FACV</v>
          </cell>
          <cell r="F245" t="str">
            <v>2404</v>
          </cell>
          <cell r="G245">
            <v>1050000</v>
          </cell>
        </row>
        <row r="246">
          <cell r="A246" t="str">
            <v>860501084</v>
          </cell>
          <cell r="B246" t="str">
            <v>INVERSIONES E INGENIERIA FINANCIERA S EN C</v>
          </cell>
          <cell r="C246">
            <v>39650</v>
          </cell>
          <cell r="D246" t="str">
            <v>Servicios Contables Julio 2008</v>
          </cell>
          <cell r="E246" t="str">
            <v>FACV</v>
          </cell>
          <cell r="F246" t="str">
            <v>2428</v>
          </cell>
          <cell r="G246">
            <v>1050000</v>
          </cell>
        </row>
        <row r="247">
          <cell r="A247" t="str">
            <v>860501084</v>
          </cell>
          <cell r="B247" t="str">
            <v>INVERSIONES E INGENIERIA FINANCIERA S EN C</v>
          </cell>
          <cell r="C247">
            <v>39681</v>
          </cell>
          <cell r="D247" t="str">
            <v>Servicios Contables Agosto 2008</v>
          </cell>
          <cell r="E247" t="str">
            <v>FACV</v>
          </cell>
          <cell r="F247" t="str">
            <v>002463</v>
          </cell>
          <cell r="G247">
            <v>1050000</v>
          </cell>
        </row>
        <row r="248">
          <cell r="A248" t="str">
            <v>860501084</v>
          </cell>
          <cell r="B248" t="str">
            <v>INVERSIONES E INGENIERIA FINANCIERA S EN C</v>
          </cell>
          <cell r="C248">
            <v>39710</v>
          </cell>
          <cell r="D248" t="str">
            <v>Servicios contables del mes</v>
          </cell>
          <cell r="E248" t="str">
            <v>FACV</v>
          </cell>
          <cell r="F248" t="str">
            <v>002495</v>
          </cell>
          <cell r="G248">
            <v>1050000</v>
          </cell>
        </row>
        <row r="249">
          <cell r="A249" t="str">
            <v>860501084</v>
          </cell>
          <cell r="B249" t="str">
            <v>INVERSIONES E INGENIERIA FINANCIERA S EN C</v>
          </cell>
          <cell r="C249">
            <v>39741</v>
          </cell>
          <cell r="D249" t="str">
            <v>Servicios contables del mes</v>
          </cell>
          <cell r="E249" t="str">
            <v>FACV</v>
          </cell>
          <cell r="F249" t="str">
            <v>002516</v>
          </cell>
          <cell r="G249">
            <v>1050000</v>
          </cell>
        </row>
        <row r="250">
          <cell r="A250" t="str">
            <v>860501084</v>
          </cell>
          <cell r="B250" t="str">
            <v>INVERSIONES E INGENIERIA FINANCIERA S EN C</v>
          </cell>
          <cell r="C250">
            <v>39772</v>
          </cell>
          <cell r="D250" t="str">
            <v>Servicios contables del mes</v>
          </cell>
          <cell r="E250" t="str">
            <v>FACV</v>
          </cell>
          <cell r="F250" t="str">
            <v>002533</v>
          </cell>
          <cell r="G250">
            <v>1050000</v>
          </cell>
        </row>
        <row r="251">
          <cell r="A251" t="str">
            <v>860501084</v>
          </cell>
          <cell r="B251" t="str">
            <v>INVERSIONES E INGENIERIA FINANCIERA S EN C</v>
          </cell>
          <cell r="C251">
            <v>39801</v>
          </cell>
          <cell r="D251" t="str">
            <v>Servicios contables diciembre/08</v>
          </cell>
          <cell r="E251" t="str">
            <v>FACV</v>
          </cell>
          <cell r="F251" t="str">
            <v>002555</v>
          </cell>
          <cell r="G251">
            <v>1050000</v>
          </cell>
        </row>
        <row r="252">
          <cell r="A252" t="str">
            <v>890306094</v>
          </cell>
          <cell r="B252" t="str">
            <v>G.I CONSULTORES ANDINOS S.A</v>
          </cell>
          <cell r="C252">
            <v>39652</v>
          </cell>
          <cell r="D252" t="str">
            <v>50% Serv.Adicionales Relac.Reportes a la Dian y Supersocieda</v>
          </cell>
          <cell r="E252" t="str">
            <v>FACV</v>
          </cell>
          <cell r="F252" t="str">
            <v>2440</v>
          </cell>
          <cell r="G252">
            <v>400000</v>
          </cell>
        </row>
        <row r="253">
          <cell r="A253" t="str">
            <v>890306094</v>
          </cell>
          <cell r="B253" t="str">
            <v>G.I CONSULTORES ANDINOS S.A</v>
          </cell>
          <cell r="C253">
            <v>39478</v>
          </cell>
          <cell r="D253" t="str">
            <v>Servicios contables mes de enero de 2008</v>
          </cell>
          <cell r="E253" t="str">
            <v>FACV</v>
          </cell>
          <cell r="F253" t="str">
            <v>11-2252</v>
          </cell>
          <cell r="G253">
            <v>1120000</v>
          </cell>
        </row>
        <row r="254">
          <cell r="A254" t="str">
            <v>890306094</v>
          </cell>
          <cell r="B254" t="str">
            <v>G.I CONSULTORES ANDINOS S.A</v>
          </cell>
          <cell r="C254">
            <v>39497</v>
          </cell>
          <cell r="D254" t="str">
            <v>Servicios contables febrero 2008</v>
          </cell>
          <cell r="E254" t="str">
            <v>FACV</v>
          </cell>
          <cell r="F254" t="str">
            <v>2260</v>
          </cell>
          <cell r="G254">
            <v>1120000</v>
          </cell>
        </row>
        <row r="255">
          <cell r="A255" t="str">
            <v>890306094</v>
          </cell>
          <cell r="B255" t="str">
            <v>G.I CONSULTORES ANDINOS S.A</v>
          </cell>
          <cell r="C255">
            <v>39532</v>
          </cell>
          <cell r="D255" t="str">
            <v>Facv.2288 Serv.contables y asesoria marzo 08</v>
          </cell>
          <cell r="E255" t="str">
            <v>FACV</v>
          </cell>
          <cell r="F255" t="str">
            <v>2288</v>
          </cell>
          <cell r="G255">
            <v>1120000</v>
          </cell>
        </row>
        <row r="256">
          <cell r="A256" t="str">
            <v>890306094</v>
          </cell>
          <cell r="B256" t="str">
            <v>G.I CONSULTORES ANDINOS S.A</v>
          </cell>
          <cell r="C256">
            <v>39553</v>
          </cell>
          <cell r="D256" t="str">
            <v>Facv. 2317 Serv. contable abril /08</v>
          </cell>
          <cell r="E256" t="str">
            <v>FACV</v>
          </cell>
          <cell r="F256" t="str">
            <v>2317</v>
          </cell>
          <cell r="G256">
            <v>1120000</v>
          </cell>
        </row>
        <row r="257">
          <cell r="A257" t="str">
            <v>890306094</v>
          </cell>
          <cell r="B257" t="str">
            <v>G.I CONSULTORES ANDINOS S.A</v>
          </cell>
          <cell r="C257">
            <v>39583</v>
          </cell>
          <cell r="D257" t="str">
            <v>Facv.2359 Serv.contables  Mayo 08</v>
          </cell>
          <cell r="E257" t="str">
            <v>FACV</v>
          </cell>
          <cell r="F257" t="str">
            <v>2359</v>
          </cell>
          <cell r="G257">
            <v>1120000</v>
          </cell>
        </row>
        <row r="258">
          <cell r="A258" t="str">
            <v>890306094</v>
          </cell>
          <cell r="B258" t="str">
            <v>G.I CONSULTORES ANDINOS S.A</v>
          </cell>
          <cell r="C258">
            <v>39615</v>
          </cell>
          <cell r="D258" t="str">
            <v>Facv.2386 Serv. contables junio/08</v>
          </cell>
          <cell r="E258" t="str">
            <v>FACV</v>
          </cell>
          <cell r="F258" t="str">
            <v>2386</v>
          </cell>
          <cell r="G258">
            <v>1120000</v>
          </cell>
        </row>
        <row r="259">
          <cell r="A259" t="str">
            <v>890306094</v>
          </cell>
          <cell r="B259" t="str">
            <v>G.I CONSULTORES ANDINOS S.A</v>
          </cell>
          <cell r="C259">
            <v>39644</v>
          </cell>
          <cell r="D259" t="str">
            <v>Servicios Contables Julio/08</v>
          </cell>
          <cell r="E259" t="str">
            <v>FACV</v>
          </cell>
          <cell r="F259" t="str">
            <v>2421</v>
          </cell>
          <cell r="G259">
            <v>1120000</v>
          </cell>
        </row>
        <row r="260">
          <cell r="A260" t="str">
            <v>890306094</v>
          </cell>
          <cell r="B260" t="str">
            <v>G.I CONSULTORES ANDINOS S.A</v>
          </cell>
          <cell r="C260">
            <v>39675</v>
          </cell>
          <cell r="D260" t="str">
            <v>Servicios Contables Agosto 2008</v>
          </cell>
          <cell r="E260" t="str">
            <v>FACV</v>
          </cell>
          <cell r="F260" t="str">
            <v>002446</v>
          </cell>
          <cell r="G260">
            <v>1120000</v>
          </cell>
        </row>
        <row r="261">
          <cell r="A261" t="str">
            <v>890306094</v>
          </cell>
          <cell r="B261" t="str">
            <v>G.I CONSULTORES ANDINOS S.A</v>
          </cell>
          <cell r="C261">
            <v>39706</v>
          </cell>
          <cell r="D261" t="str">
            <v>Servicios contables del mes</v>
          </cell>
          <cell r="E261" t="str">
            <v>FACV</v>
          </cell>
          <cell r="F261" t="str">
            <v>002472</v>
          </cell>
          <cell r="G261">
            <v>1120000</v>
          </cell>
        </row>
        <row r="262">
          <cell r="A262" t="str">
            <v>890306094</v>
          </cell>
          <cell r="B262" t="str">
            <v>G.I CONSULTORES ANDINOS S.A</v>
          </cell>
          <cell r="C262">
            <v>39736</v>
          </cell>
          <cell r="D262" t="str">
            <v>SERVICIOS CONTABLES CORRESPONDIENTESAL MES</v>
          </cell>
          <cell r="E262" t="str">
            <v>FACV</v>
          </cell>
          <cell r="F262" t="str">
            <v>002502</v>
          </cell>
          <cell r="G262">
            <v>1120000</v>
          </cell>
        </row>
        <row r="263">
          <cell r="A263" t="str">
            <v>890306094</v>
          </cell>
          <cell r="B263" t="str">
            <v>G.I CONSULTORES ANDINOS S.A</v>
          </cell>
          <cell r="C263">
            <v>39770</v>
          </cell>
          <cell r="D263" t="str">
            <v>Servicios contables del mes</v>
          </cell>
          <cell r="E263" t="str">
            <v>FACV</v>
          </cell>
          <cell r="F263" t="str">
            <v>002521</v>
          </cell>
          <cell r="G263">
            <v>1120000</v>
          </cell>
        </row>
        <row r="264">
          <cell r="A264" t="str">
            <v>890306094</v>
          </cell>
          <cell r="B264" t="str">
            <v>G.I CONSULTORES ANDINOS S.A</v>
          </cell>
          <cell r="C264">
            <v>39797</v>
          </cell>
          <cell r="D264" t="str">
            <v>Servicios contables del mes</v>
          </cell>
          <cell r="E264" t="str">
            <v>FACV</v>
          </cell>
          <cell r="F264" t="str">
            <v>002541</v>
          </cell>
          <cell r="G264">
            <v>1120000</v>
          </cell>
        </row>
        <row r="265">
          <cell r="A265" t="str">
            <v>891500316</v>
          </cell>
          <cell r="B265" t="str">
            <v>JLT VALENCIA IRAGORRI CORREDORES DE SEGUROS</v>
          </cell>
          <cell r="C265">
            <v>39526</v>
          </cell>
          <cell r="D265" t="str">
            <v>Facv.2280 Serv.proc.de datos para el area contable</v>
          </cell>
          <cell r="E265" t="str">
            <v>FACV</v>
          </cell>
          <cell r="F265" t="str">
            <v>2280</v>
          </cell>
          <cell r="G265">
            <v>500000</v>
          </cell>
        </row>
        <row r="266">
          <cell r="A266" t="str">
            <v>891500316</v>
          </cell>
          <cell r="B266" t="str">
            <v>JLT VALENCIA IRAGORRI CORREDORES DE SEGUROS</v>
          </cell>
          <cell r="C266">
            <v>39563</v>
          </cell>
          <cell r="D266" t="str">
            <v>Fact. 2351 Preparacion Informacion Tributaria año 2007</v>
          </cell>
          <cell r="E266" t="str">
            <v>FACV</v>
          </cell>
          <cell r="F266" t="str">
            <v>2351</v>
          </cell>
          <cell r="G266">
            <v>400000</v>
          </cell>
        </row>
        <row r="267">
          <cell r="A267" t="str">
            <v>891500316</v>
          </cell>
          <cell r="B267" t="str">
            <v>JLT VALENCIA IRAGORRI CORREDORES DE SEGUROS</v>
          </cell>
          <cell r="C267">
            <v>39563</v>
          </cell>
          <cell r="D267" t="str">
            <v>Facv. 2344 Asesoría - preparacion infor. Tributari/07</v>
          </cell>
          <cell r="E267" t="str">
            <v>FACV</v>
          </cell>
          <cell r="F267" t="str">
            <v>2344</v>
          </cell>
          <cell r="G267">
            <v>2800000</v>
          </cell>
        </row>
        <row r="268">
          <cell r="A268" t="str">
            <v>891500316</v>
          </cell>
          <cell r="B268" t="str">
            <v>JLT VALENCIA &amp; IRAGORRI CORREDORES DE SEGUROS S.A.</v>
          </cell>
          <cell r="C268">
            <v>39619</v>
          </cell>
          <cell r="D268" t="str">
            <v>Facv.2395 Serv. prestados para el area de imptos</v>
          </cell>
          <cell r="E268" t="str">
            <v>FACV</v>
          </cell>
          <cell r="F268" t="str">
            <v>2395</v>
          </cell>
          <cell r="G268">
            <v>1300000</v>
          </cell>
        </row>
        <row r="269">
          <cell r="A269" t="str">
            <v>891500316</v>
          </cell>
          <cell r="B269" t="str">
            <v>JLT VALENCIA &amp; IRAGORRI CORREDORES DE SEGUROS S.A.</v>
          </cell>
          <cell r="C269">
            <v>39619</v>
          </cell>
          <cell r="D269" t="str">
            <v>Facv.2396 Serv. prestados para el area de imptos</v>
          </cell>
          <cell r="E269" t="str">
            <v>FACV</v>
          </cell>
          <cell r="F269" t="str">
            <v>2396</v>
          </cell>
          <cell r="G269">
            <v>400000</v>
          </cell>
        </row>
        <row r="270">
          <cell r="A270" t="str">
            <v>891500316</v>
          </cell>
          <cell r="B270" t="str">
            <v>JLT VALENCIA IRAGORRI CORREDORES DE SEGUROS</v>
          </cell>
          <cell r="C270">
            <v>39469</v>
          </cell>
          <cell r="D270" t="str">
            <v>servicios contables mes de enero de 2008</v>
          </cell>
          <cell r="E270" t="str">
            <v>FACV</v>
          </cell>
          <cell r="F270" t="str">
            <v>11-2239</v>
          </cell>
          <cell r="G270">
            <v>407000</v>
          </cell>
        </row>
        <row r="271">
          <cell r="A271" t="str">
            <v>891500316</v>
          </cell>
          <cell r="B271" t="str">
            <v>JLT VALENCIA IRAGORRI CORREDORES DE SEGUROS</v>
          </cell>
          <cell r="C271">
            <v>39496</v>
          </cell>
          <cell r="D271" t="str">
            <v>Servicios contables febrero 2008</v>
          </cell>
          <cell r="E271" t="str">
            <v>FACV</v>
          </cell>
          <cell r="F271" t="str">
            <v>2259</v>
          </cell>
          <cell r="G271">
            <v>407000</v>
          </cell>
        </row>
        <row r="272">
          <cell r="A272" t="str">
            <v>891500316</v>
          </cell>
          <cell r="B272" t="str">
            <v>JLT VALENCIA IRAGORRI CORREDORES DE SEGUROS</v>
          </cell>
          <cell r="C272">
            <v>39532</v>
          </cell>
          <cell r="D272" t="str">
            <v>Facv.2287 Serv.contables marzo 08</v>
          </cell>
          <cell r="E272" t="str">
            <v>FACV</v>
          </cell>
          <cell r="F272" t="str">
            <v>2287</v>
          </cell>
          <cell r="G272">
            <v>407000</v>
          </cell>
        </row>
        <row r="273">
          <cell r="A273" t="str">
            <v>891500316</v>
          </cell>
          <cell r="B273" t="str">
            <v>JLT VALENCIA IRAGORRI CORREDORES DE SEGUROS</v>
          </cell>
          <cell r="C273">
            <v>39559</v>
          </cell>
          <cell r="D273" t="str">
            <v>Facv. 2325 Serv. Contable abril/08</v>
          </cell>
          <cell r="E273" t="str">
            <v>FACV</v>
          </cell>
          <cell r="F273" t="str">
            <v>2325</v>
          </cell>
          <cell r="G273">
            <v>407000</v>
          </cell>
        </row>
        <row r="274">
          <cell r="A274" t="str">
            <v>891500316</v>
          </cell>
          <cell r="B274" t="str">
            <v>JLT VALENCIA &amp; IRAGORRI CORREDORES DE SEGUROS S.A.</v>
          </cell>
          <cell r="C274">
            <v>39591</v>
          </cell>
          <cell r="D274" t="str">
            <v>Facv.2381 Serv.contables mayo 2008</v>
          </cell>
          <cell r="E274" t="str">
            <v>FACV</v>
          </cell>
          <cell r="F274" t="str">
            <v>2381</v>
          </cell>
          <cell r="G274">
            <v>407000</v>
          </cell>
        </row>
        <row r="275">
          <cell r="A275" t="str">
            <v>891500316</v>
          </cell>
          <cell r="B275" t="str">
            <v>JLT VALENCIA &amp; IRAGORRI CORREDORES DE SEGUROS S.A.</v>
          </cell>
          <cell r="C275">
            <v>39622</v>
          </cell>
          <cell r="D275" t="str">
            <v>Facv.2405 Serv. contables junio/08</v>
          </cell>
          <cell r="E275" t="str">
            <v>FACV</v>
          </cell>
          <cell r="F275" t="str">
            <v>2405</v>
          </cell>
          <cell r="G275">
            <v>407000</v>
          </cell>
        </row>
        <row r="276">
          <cell r="A276" t="str">
            <v>891500316</v>
          </cell>
          <cell r="B276" t="str">
            <v>JLT VALENCIA &amp; IRAGORRI CORREDORES DE SEGUROS S.A.</v>
          </cell>
          <cell r="C276">
            <v>39650</v>
          </cell>
          <cell r="D276" t="str">
            <v>Servicios Contables Julio 2008</v>
          </cell>
          <cell r="E276" t="str">
            <v>FACV</v>
          </cell>
          <cell r="F276" t="str">
            <v>2429</v>
          </cell>
          <cell r="G276">
            <v>407000</v>
          </cell>
        </row>
        <row r="277">
          <cell r="A277" t="str">
            <v>891500316</v>
          </cell>
          <cell r="B277" t="str">
            <v>JLT VALENCIA &amp; IRAGORRI CORREDORES DE SEGUROS S.A.</v>
          </cell>
          <cell r="C277">
            <v>39681</v>
          </cell>
          <cell r="D277" t="str">
            <v>Servicios Contables Agosto 2008</v>
          </cell>
          <cell r="E277" t="str">
            <v>FACV</v>
          </cell>
          <cell r="F277" t="str">
            <v>002464</v>
          </cell>
          <cell r="G277">
            <v>407000</v>
          </cell>
        </row>
        <row r="278">
          <cell r="A278" t="str">
            <v>891500316</v>
          </cell>
          <cell r="B278" t="str">
            <v>JLT VALENCIA &amp; IRAGORRI CORREDORES DE SEGUROS S.A.</v>
          </cell>
          <cell r="C278">
            <v>39710</v>
          </cell>
          <cell r="D278" t="str">
            <v>Servicios contables sep/08</v>
          </cell>
          <cell r="E278" t="str">
            <v>FACV</v>
          </cell>
          <cell r="F278" t="str">
            <v>002491</v>
          </cell>
          <cell r="G278">
            <v>407000</v>
          </cell>
        </row>
        <row r="279">
          <cell r="A279" t="str">
            <v>891500316</v>
          </cell>
          <cell r="B279" t="str">
            <v>JLT VALENCIA &amp; IRAGORRI CORREDORES DE SEGUROS S.A.</v>
          </cell>
          <cell r="C279">
            <v>39741</v>
          </cell>
          <cell r="D279" t="str">
            <v>SERVICIOS CONTABLES MES</v>
          </cell>
          <cell r="E279" t="str">
            <v>FACV</v>
          </cell>
          <cell r="F279" t="str">
            <v>002509</v>
          </cell>
          <cell r="G279">
            <v>407000</v>
          </cell>
        </row>
        <row r="280">
          <cell r="A280" t="str">
            <v>891500316</v>
          </cell>
          <cell r="B280" t="str">
            <v>JLT VALENCIA &amp; IRAGORRI CORREDORES DE SEGUROS S.A.</v>
          </cell>
          <cell r="C280">
            <v>39772</v>
          </cell>
          <cell r="D280" t="str">
            <v>Servicios contables noviembre 2008</v>
          </cell>
          <cell r="E280" t="str">
            <v>FACV</v>
          </cell>
          <cell r="F280" t="str">
            <v>002534</v>
          </cell>
          <cell r="G280">
            <v>407000</v>
          </cell>
        </row>
        <row r="281">
          <cell r="A281" t="str">
            <v>891500316</v>
          </cell>
          <cell r="B281" t="str">
            <v>JLT VALENCIA &amp; IRAGORRI CORREDORES DE SEGUROS S.A.</v>
          </cell>
          <cell r="C281">
            <v>39801</v>
          </cell>
          <cell r="D281" t="str">
            <v>Servicios contables diciembre/08</v>
          </cell>
          <cell r="E281" t="str">
            <v>FACV</v>
          </cell>
          <cell r="F281" t="str">
            <v>002556</v>
          </cell>
          <cell r="G281">
            <v>407000</v>
          </cell>
        </row>
        <row r="282">
          <cell r="A282" t="str">
            <v>900157883</v>
          </cell>
          <cell r="B282" t="str">
            <v>TECNIMAGEN E.U</v>
          </cell>
          <cell r="C282">
            <v>39469</v>
          </cell>
          <cell r="D282" t="str">
            <v>Servicios en area contable mes de enero de 2008</v>
          </cell>
          <cell r="E282" t="str">
            <v>FACV</v>
          </cell>
          <cell r="F282" t="str">
            <v>11-2248</v>
          </cell>
          <cell r="G282">
            <v>1000000</v>
          </cell>
        </row>
        <row r="283">
          <cell r="A283" t="str">
            <v>900157883</v>
          </cell>
          <cell r="B283" t="str">
            <v>TECNIMAGEN E.U</v>
          </cell>
          <cell r="C283">
            <v>39486</v>
          </cell>
          <cell r="D283" t="str">
            <v>Servicios mensajeria  Ene 2008</v>
          </cell>
          <cell r="E283" t="str">
            <v>FACV</v>
          </cell>
          <cell r="F283" t="str">
            <v>2256</v>
          </cell>
          <cell r="G283">
            <v>154125</v>
          </cell>
        </row>
        <row r="284">
          <cell r="A284" t="str">
            <v>900157883</v>
          </cell>
          <cell r="B284" t="str">
            <v>TECNIMAGEN E.U</v>
          </cell>
          <cell r="C284">
            <v>39497</v>
          </cell>
          <cell r="D284" t="str">
            <v>Servicios contables febrero 2008</v>
          </cell>
          <cell r="E284" t="str">
            <v>FACV</v>
          </cell>
          <cell r="F284" t="str">
            <v>2261</v>
          </cell>
          <cell r="G284">
            <v>1000000</v>
          </cell>
        </row>
        <row r="285">
          <cell r="A285" t="str">
            <v>900157883</v>
          </cell>
          <cell r="B285" t="str">
            <v>TECNIMAGEN E.U</v>
          </cell>
          <cell r="C285">
            <v>39532</v>
          </cell>
          <cell r="D285" t="str">
            <v>Facv.2284 Serv.contables marzo 08</v>
          </cell>
          <cell r="E285" t="str">
            <v>FACV</v>
          </cell>
          <cell r="F285" t="str">
            <v>2284</v>
          </cell>
          <cell r="G285">
            <v>1000000</v>
          </cell>
        </row>
        <row r="286">
          <cell r="A286" t="str">
            <v>900157883</v>
          </cell>
          <cell r="B286" t="str">
            <v>TECNIMAGEN E.U</v>
          </cell>
          <cell r="C286">
            <v>39553</v>
          </cell>
          <cell r="D286" t="str">
            <v>Facv. 2312 Serv. contables abril /08</v>
          </cell>
          <cell r="E286" t="str">
            <v>FACV</v>
          </cell>
          <cell r="F286" t="str">
            <v>2312</v>
          </cell>
          <cell r="G286">
            <v>1000000</v>
          </cell>
        </row>
        <row r="287">
          <cell r="A287" t="str">
            <v>900157883</v>
          </cell>
          <cell r="B287" t="str">
            <v>TECNIMAGEN E.U</v>
          </cell>
          <cell r="C287">
            <v>39583</v>
          </cell>
          <cell r="D287" t="str">
            <v>Facv.2367 Serv.contables may 2008</v>
          </cell>
          <cell r="E287" t="str">
            <v>FACV</v>
          </cell>
          <cell r="F287" t="str">
            <v>2367</v>
          </cell>
          <cell r="G287">
            <v>1000000</v>
          </cell>
        </row>
        <row r="288">
          <cell r="A288" t="str">
            <v>900157883</v>
          </cell>
          <cell r="B288" t="str">
            <v>TECNIMAGEN E.U</v>
          </cell>
          <cell r="C288">
            <v>39615</v>
          </cell>
          <cell r="D288" t="str">
            <v>Facv.2390 Serv. contables junio/08</v>
          </cell>
          <cell r="E288" t="str">
            <v>FACV</v>
          </cell>
          <cell r="F288" t="str">
            <v>2390</v>
          </cell>
          <cell r="G288">
            <v>1000000</v>
          </cell>
        </row>
        <row r="289">
          <cell r="A289" t="str">
            <v>900157883</v>
          </cell>
          <cell r="B289" t="str">
            <v>TECNIMAGEN E.U</v>
          </cell>
          <cell r="C289">
            <v>39644</v>
          </cell>
          <cell r="D289" t="str">
            <v>Servicios Contables Julio 2008</v>
          </cell>
          <cell r="E289" t="str">
            <v>FACV</v>
          </cell>
          <cell r="F289" t="str">
            <v>2436</v>
          </cell>
          <cell r="G289">
            <v>1000000</v>
          </cell>
        </row>
        <row r="290">
          <cell r="A290" t="str">
            <v>900157883</v>
          </cell>
          <cell r="B290" t="str">
            <v>TECNIMAGEN E.U</v>
          </cell>
          <cell r="C290">
            <v>39675</v>
          </cell>
          <cell r="D290" t="str">
            <v>Servicios Contables Agosto 2008</v>
          </cell>
          <cell r="E290" t="str">
            <v>FACV</v>
          </cell>
          <cell r="F290" t="str">
            <v>002468</v>
          </cell>
          <cell r="G290">
            <v>750000</v>
          </cell>
        </row>
        <row r="291">
          <cell r="A291" t="str">
            <v>900157883</v>
          </cell>
          <cell r="B291" t="str">
            <v>TECNIMAGEN E.U</v>
          </cell>
          <cell r="C291">
            <v>39706</v>
          </cell>
          <cell r="D291" t="str">
            <v>Servicios contables del mes</v>
          </cell>
          <cell r="E291" t="str">
            <v>FACV</v>
          </cell>
          <cell r="F291" t="str">
            <v>002481</v>
          </cell>
          <cell r="G291">
            <v>650000</v>
          </cell>
        </row>
        <row r="292">
          <cell r="A292" t="str">
            <v>900157883</v>
          </cell>
          <cell r="B292" t="str">
            <v>TECNIMAGEN E.U</v>
          </cell>
          <cell r="C292">
            <v>39736</v>
          </cell>
          <cell r="D292" t="str">
            <v>SERVICIOS CONTABLES MES</v>
          </cell>
          <cell r="E292" t="str">
            <v>FACV</v>
          </cell>
          <cell r="F292" t="str">
            <v>002508</v>
          </cell>
          <cell r="G292">
            <v>650000</v>
          </cell>
        </row>
        <row r="293">
          <cell r="A293" t="str">
            <v>900157883</v>
          </cell>
          <cell r="B293" t="str">
            <v>TECNIMAGEN E.U</v>
          </cell>
          <cell r="C293">
            <v>39770</v>
          </cell>
          <cell r="D293" t="str">
            <v>Servicios contables Noviembre 2008</v>
          </cell>
          <cell r="E293" t="str">
            <v>FACV</v>
          </cell>
          <cell r="F293" t="str">
            <v>002527</v>
          </cell>
          <cell r="G293">
            <v>650000</v>
          </cell>
        </row>
        <row r="294">
          <cell r="A294" t="str">
            <v>900157883</v>
          </cell>
          <cell r="B294" t="str">
            <v>TECNIMAGEN E.U</v>
          </cell>
          <cell r="C294">
            <v>39797</v>
          </cell>
          <cell r="D294" t="str">
            <v>Servicios contables del mes</v>
          </cell>
          <cell r="E294" t="str">
            <v>FACV</v>
          </cell>
          <cell r="F294" t="str">
            <v>002549</v>
          </cell>
          <cell r="G294">
            <v>650000</v>
          </cell>
        </row>
        <row r="295">
          <cell r="A295" t="str">
            <v>900170346</v>
          </cell>
          <cell r="B295" t="str">
            <v>URIBE ESCOBAR Y CIA S EN C</v>
          </cell>
          <cell r="C295">
            <v>39496</v>
          </cell>
          <cell r="D295" t="str">
            <v>Servicios const.sociedad y trámites ante la DIAN</v>
          </cell>
          <cell r="E295" t="str">
            <v>FACV</v>
          </cell>
          <cell r="F295" t="str">
            <v>2279</v>
          </cell>
          <cell r="G295">
            <v>700000</v>
          </cell>
        </row>
        <row r="296">
          <cell r="A296" t="str">
            <v>900170346</v>
          </cell>
          <cell r="B296" t="str">
            <v>URIBE ESCOBAR Y CIA S EN C</v>
          </cell>
          <cell r="C296">
            <v>39478</v>
          </cell>
          <cell r="D296" t="str">
            <v>Servicios contables mes de enero de 2008</v>
          </cell>
          <cell r="E296" t="str">
            <v>FACV</v>
          </cell>
          <cell r="F296" t="str">
            <v>11-2253</v>
          </cell>
          <cell r="G296">
            <v>375000</v>
          </cell>
        </row>
        <row r="297">
          <cell r="A297" t="str">
            <v>900170346</v>
          </cell>
          <cell r="B297" t="str">
            <v>URIBE ESCOBAR Y CIA S EN C</v>
          </cell>
          <cell r="C297">
            <v>39496</v>
          </cell>
          <cell r="D297" t="str">
            <v>Servicios contables febrero 2008</v>
          </cell>
          <cell r="E297" t="str">
            <v>FACV</v>
          </cell>
          <cell r="F297" t="str">
            <v>2258</v>
          </cell>
          <cell r="G297">
            <v>375000</v>
          </cell>
        </row>
        <row r="298">
          <cell r="A298" t="str">
            <v>900170346</v>
          </cell>
          <cell r="B298" t="str">
            <v>URIBE ESCOBAR Y CIA S EN C</v>
          </cell>
          <cell r="C298">
            <v>39532</v>
          </cell>
          <cell r="D298" t="str">
            <v>Facv.2286 Serv.contables marzo 08</v>
          </cell>
          <cell r="E298" t="str">
            <v>FACV</v>
          </cell>
          <cell r="F298" t="str">
            <v>2286</v>
          </cell>
          <cell r="G298">
            <v>375000</v>
          </cell>
        </row>
        <row r="299">
          <cell r="A299" t="str">
            <v>900170346</v>
          </cell>
          <cell r="B299" t="str">
            <v>URIBE ESCOBAR Y CIA S EN C</v>
          </cell>
          <cell r="C299">
            <v>39553</v>
          </cell>
          <cell r="D299" t="str">
            <v>Facv. 2313 Serv. contables abril /08</v>
          </cell>
          <cell r="E299" t="str">
            <v>FACV</v>
          </cell>
          <cell r="F299" t="str">
            <v>2313</v>
          </cell>
          <cell r="G299">
            <v>375000</v>
          </cell>
        </row>
        <row r="300">
          <cell r="A300" t="str">
            <v>900170346</v>
          </cell>
          <cell r="B300" t="str">
            <v>URIBE ESCOBAR Y CIA S EN C</v>
          </cell>
          <cell r="C300">
            <v>39583</v>
          </cell>
          <cell r="D300" t="str">
            <v>Facv.2368 Serv.contables may 2008</v>
          </cell>
          <cell r="E300" t="str">
            <v>FACV</v>
          </cell>
          <cell r="F300" t="str">
            <v>2368</v>
          </cell>
          <cell r="G300">
            <v>375000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DV Income Statement"/>
      <sheetName val="ASDV Balance Sheet"/>
      <sheetName val="2000 FC BOX"/>
      <sheetName val="ASDV First Call Box "/>
      <sheetName val="RAPID2"/>
      <sheetName val="QtrSumChart"/>
      <sheetName val="ASDV First Call Box 96#'s"/>
      <sheetName val="ASDV FC Box '95 #'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
      <sheetName val="data"/>
      <sheetName val="new Perfiles"/>
      <sheetName val="Plan"/>
    </sheetNames>
    <sheetDataSet>
      <sheetData sheetId="0" refreshError="1"/>
      <sheetData sheetId="1" refreshError="1">
        <row r="11">
          <cell r="A11" t="str">
            <v>ID_EMPLEADO</v>
          </cell>
          <cell r="B11" t="str">
            <v>NAME</v>
          </cell>
          <cell r="C11" t="str">
            <v>ESTATUS</v>
          </cell>
          <cell r="D11" t="str">
            <v>F_BAJA</v>
          </cell>
          <cell r="E11" t="str">
            <v>NEW DEPMT(WU3)</v>
          </cell>
          <cell r="F11" t="str">
            <v>Profil</v>
          </cell>
          <cell r="G11" t="str">
            <v>JORNADAS</v>
          </cell>
          <cell r="H11" t="str">
            <v>T. Coste 05</v>
          </cell>
          <cell r="I11" t="str">
            <v>Cost BGT</v>
          </cell>
          <cell r="K11" t="str">
            <v>Dto eva</v>
          </cell>
        </row>
        <row r="12">
          <cell r="A12">
            <v>26</v>
          </cell>
          <cell r="B12" t="str">
            <v>LOUZAO VAZQUEZ, EVA</v>
          </cell>
          <cell r="C12" t="str">
            <v>HIRED</v>
          </cell>
          <cell r="E12" t="str">
            <v>CUSTOMER SERVICES SPAIN</v>
          </cell>
          <cell r="F12" t="str">
            <v>CUSTOMER SERVICES SPAIN</v>
          </cell>
          <cell r="G12">
            <v>100</v>
          </cell>
          <cell r="H12">
            <v>100569.9885316</v>
          </cell>
          <cell r="I12">
            <v>100569.98853159999</v>
          </cell>
          <cell r="J12">
            <v>0</v>
          </cell>
          <cell r="K12" t="str">
            <v>CUSTOMER SERVICES SPAIN</v>
          </cell>
        </row>
        <row r="13">
          <cell r="A13">
            <v>45</v>
          </cell>
          <cell r="B13" t="str">
            <v>RODRIGUEZ PEREZ, DANIEL</v>
          </cell>
          <cell r="C13" t="str">
            <v>HIRED</v>
          </cell>
          <cell r="E13" t="str">
            <v>peoplenet</v>
          </cell>
          <cell r="F13" t="str">
            <v>PROJECT MANAGER</v>
          </cell>
          <cell r="G13">
            <v>100</v>
          </cell>
          <cell r="H13">
            <v>51591.840499999998</v>
          </cell>
          <cell r="I13">
            <v>51591.840499999998</v>
          </cell>
          <cell r="J13">
            <v>0</v>
          </cell>
          <cell r="K13" t="str">
            <v>peoplenet</v>
          </cell>
        </row>
        <row r="14">
          <cell r="A14">
            <v>49</v>
          </cell>
          <cell r="B14" t="str">
            <v>MARTINEZ ALONSO, CARLOS</v>
          </cell>
          <cell r="C14" t="str">
            <v>HIRED</v>
          </cell>
          <cell r="E14" t="str">
            <v>peoplenet</v>
          </cell>
          <cell r="F14" t="str">
            <v>SENIOR CONSULTANT</v>
          </cell>
          <cell r="G14">
            <v>100</v>
          </cell>
          <cell r="H14">
            <v>57798.278899999998</v>
          </cell>
          <cell r="I14">
            <v>57798.278900000027</v>
          </cell>
          <cell r="J14">
            <v>0</v>
          </cell>
          <cell r="K14" t="str">
            <v>peoplenet</v>
          </cell>
        </row>
        <row r="15">
          <cell r="A15">
            <v>50</v>
          </cell>
          <cell r="B15" t="str">
            <v>COLOMA VISEDO, FRANCISCO JOSE</v>
          </cell>
          <cell r="C15" t="str">
            <v>HIRED</v>
          </cell>
          <cell r="E15" t="str">
            <v>e-mind</v>
          </cell>
          <cell r="F15" t="str">
            <v>T.A. CONSULTANT</v>
          </cell>
          <cell r="G15">
            <v>100</v>
          </cell>
          <cell r="H15">
            <v>49359.924700000003</v>
          </cell>
          <cell r="I15">
            <v>49359.924700000025</v>
          </cell>
          <cell r="J15">
            <v>0</v>
          </cell>
          <cell r="K15" t="str">
            <v>e-mind</v>
          </cell>
        </row>
        <row r="16">
          <cell r="A16">
            <v>56</v>
          </cell>
          <cell r="B16" t="str">
            <v>MEDEL VICENTE, MARIA LOURDES</v>
          </cell>
          <cell r="C16" t="str">
            <v>HIRED</v>
          </cell>
          <cell r="E16" t="str">
            <v>TECHNICAL SUPPORT SPAIN</v>
          </cell>
          <cell r="F16" t="str">
            <v>TECHNICAL SUPPORT SPAIN</v>
          </cell>
          <cell r="G16">
            <v>100</v>
          </cell>
          <cell r="H16">
            <v>72673.638380799996</v>
          </cell>
          <cell r="I16">
            <v>72673.638380799996</v>
          </cell>
          <cell r="J16">
            <v>0</v>
          </cell>
          <cell r="K16" t="str">
            <v>TECHNICAL SUPPORT SPAIN</v>
          </cell>
        </row>
        <row r="17">
          <cell r="A17">
            <v>62</v>
          </cell>
          <cell r="B17" t="str">
            <v>ARQUERO BERLANGA, JULIAN</v>
          </cell>
          <cell r="C17" t="str">
            <v>HIRED</v>
          </cell>
          <cell r="E17" t="str">
            <v>peoplenet</v>
          </cell>
          <cell r="F17" t="str">
            <v>SENIOR CONSULTANT</v>
          </cell>
          <cell r="G17">
            <v>100</v>
          </cell>
          <cell r="H17">
            <v>63501.978150000003</v>
          </cell>
          <cell r="I17">
            <v>63501.978150000017</v>
          </cell>
          <cell r="J17">
            <v>0</v>
          </cell>
          <cell r="K17" t="str">
            <v>peoplenet</v>
          </cell>
        </row>
        <row r="18">
          <cell r="A18">
            <v>68</v>
          </cell>
          <cell r="B18" t="str">
            <v>MONTES MARTINEZ, ANTONIA</v>
          </cell>
          <cell r="C18" t="str">
            <v>HIRED</v>
          </cell>
          <cell r="E18" t="str">
            <v>e-mind</v>
          </cell>
          <cell r="F18" t="str">
            <v>PROJECT MANAGER</v>
          </cell>
          <cell r="G18">
            <v>100</v>
          </cell>
          <cell r="H18">
            <v>59121.3966</v>
          </cell>
          <cell r="I18">
            <v>59121.396600000007</v>
          </cell>
          <cell r="J18">
            <v>0</v>
          </cell>
          <cell r="K18" t="str">
            <v>peoplenet</v>
          </cell>
        </row>
        <row r="19">
          <cell r="A19">
            <v>72</v>
          </cell>
          <cell r="B19" t="str">
            <v>GONZALEZ GOMEZ, ANA MARIA</v>
          </cell>
          <cell r="C19" t="str">
            <v>HIRED</v>
          </cell>
          <cell r="E19" t="str">
            <v>peoplenet</v>
          </cell>
          <cell r="F19" t="str">
            <v>PROJECT MANAGER</v>
          </cell>
          <cell r="G19">
            <v>87.5</v>
          </cell>
          <cell r="H19">
            <v>51591.840499999998</v>
          </cell>
          <cell r="I19">
            <v>46437.181712500009</v>
          </cell>
          <cell r="J19">
            <v>-5154.6587874999896</v>
          </cell>
          <cell r="K19" t="str">
            <v>peoplenet</v>
          </cell>
        </row>
        <row r="20">
          <cell r="A20">
            <v>95</v>
          </cell>
          <cell r="B20" t="str">
            <v>ROMERO SANCHEZ, GEMMA</v>
          </cell>
          <cell r="C20" t="str">
            <v>HIRED</v>
          </cell>
          <cell r="E20" t="str">
            <v>peoplenet</v>
          </cell>
          <cell r="F20" t="str">
            <v>SENIOR CONSULTANT</v>
          </cell>
          <cell r="G20">
            <v>66.650000000000006</v>
          </cell>
          <cell r="H20">
            <v>53494.037149999996</v>
          </cell>
          <cell r="I20">
            <v>39107.024922175005</v>
          </cell>
          <cell r="J20">
            <v>-14387.012227824991</v>
          </cell>
          <cell r="K20" t="str">
            <v>peoplenet</v>
          </cell>
        </row>
        <row r="21">
          <cell r="A21">
            <v>306</v>
          </cell>
          <cell r="B21" t="str">
            <v>GONZALEZ RIONEGRO, JORGE</v>
          </cell>
          <cell r="C21" t="str">
            <v>HIRED</v>
          </cell>
          <cell r="E21" t="str">
            <v>peoplenet</v>
          </cell>
          <cell r="F21" t="str">
            <v>SENIOR CONSULTANT</v>
          </cell>
          <cell r="G21">
            <v>100</v>
          </cell>
          <cell r="H21">
            <v>51913.942549999992</v>
          </cell>
          <cell r="I21">
            <v>51913.942550000007</v>
          </cell>
          <cell r="J21">
            <v>0</v>
          </cell>
          <cell r="K21" t="str">
            <v>peoplenet</v>
          </cell>
        </row>
        <row r="22">
          <cell r="A22">
            <v>361</v>
          </cell>
          <cell r="B22" t="str">
            <v>CALVO CABANILLAS, MARIA DULCE NOMBRE</v>
          </cell>
          <cell r="C22" t="str">
            <v>HIRED</v>
          </cell>
          <cell r="E22" t="str">
            <v>AAPP</v>
          </cell>
          <cell r="F22" t="str">
            <v>SENIOR CONSULTANT</v>
          </cell>
          <cell r="G22">
            <v>75</v>
          </cell>
          <cell r="H22">
            <v>45885.229449999999</v>
          </cell>
          <cell r="I22">
            <v>37002.564637500021</v>
          </cell>
          <cell r="J22">
            <v>-8882.6648124999774</v>
          </cell>
          <cell r="K22" t="str">
            <v>peoplenet</v>
          </cell>
        </row>
        <row r="23">
          <cell r="A23">
            <v>364</v>
          </cell>
          <cell r="B23" t="str">
            <v>LOPEZ HERREROS, INMACULADA</v>
          </cell>
          <cell r="C23" t="str">
            <v>HIRED</v>
          </cell>
          <cell r="E23" t="str">
            <v>peoplenet</v>
          </cell>
          <cell r="F23" t="str">
            <v>SENIOR CONSULTANT</v>
          </cell>
          <cell r="G23">
            <v>100</v>
          </cell>
          <cell r="H23">
            <v>50323.95205</v>
          </cell>
          <cell r="I23">
            <v>50323.952050000014</v>
          </cell>
          <cell r="J23">
            <v>0</v>
          </cell>
          <cell r="K23" t="str">
            <v>peoplenet</v>
          </cell>
        </row>
        <row r="24">
          <cell r="A24">
            <v>392</v>
          </cell>
          <cell r="B24" t="str">
            <v>JIMENEZ BRAVO, ANA ISABEL</v>
          </cell>
          <cell r="C24" t="str">
            <v>HIRED</v>
          </cell>
          <cell r="E24" t="str">
            <v>TECHNICAL SUPPORT SPAIN</v>
          </cell>
          <cell r="F24" t="str">
            <v>TECHNICAL SUPPORT SPAIN</v>
          </cell>
          <cell r="G24">
            <v>93.75</v>
          </cell>
          <cell r="H24">
            <v>45251.1639</v>
          </cell>
          <cell r="I24">
            <v>43070.126793750009</v>
          </cell>
          <cell r="J24">
            <v>-2181.0371062499908</v>
          </cell>
          <cell r="K24" t="str">
            <v>TECHNICAL SUPPORT SPAIN</v>
          </cell>
        </row>
        <row r="25">
          <cell r="A25">
            <v>396</v>
          </cell>
          <cell r="B25" t="str">
            <v>GONZALEZ SANCHEZ-QUIÑONES, ARANZAZU</v>
          </cell>
          <cell r="C25" t="str">
            <v>HIRED</v>
          </cell>
          <cell r="E25" t="str">
            <v>peoplenet</v>
          </cell>
          <cell r="F25" t="str">
            <v>PROJECT MANAGER</v>
          </cell>
          <cell r="G25">
            <v>100</v>
          </cell>
          <cell r="H25">
            <v>49222.532049999994</v>
          </cell>
          <cell r="I25">
            <v>49222.532050000009</v>
          </cell>
          <cell r="J25">
            <v>0</v>
          </cell>
          <cell r="K25" t="str">
            <v>peoplenet</v>
          </cell>
        </row>
        <row r="26">
          <cell r="A26">
            <v>434</v>
          </cell>
          <cell r="B26" t="str">
            <v>MARTIN BARBERO, SANTOS JOSE</v>
          </cell>
          <cell r="C26" t="str">
            <v>HIRED</v>
          </cell>
          <cell r="E26" t="str">
            <v>AAPP</v>
          </cell>
          <cell r="F26" t="str">
            <v>SENIOR CONSULTANT</v>
          </cell>
          <cell r="G26">
            <v>100</v>
          </cell>
          <cell r="H26">
            <v>56016.732049999999</v>
          </cell>
          <cell r="I26">
            <v>56016.732049999999</v>
          </cell>
          <cell r="J26">
            <v>0</v>
          </cell>
          <cell r="K26" t="str">
            <v>peoplenet</v>
          </cell>
        </row>
        <row r="27">
          <cell r="A27">
            <v>437</v>
          </cell>
          <cell r="B27" t="str">
            <v>GARRIDO MERCHAN, ROSA MARIA</v>
          </cell>
          <cell r="C27" t="str">
            <v>HIRED</v>
          </cell>
          <cell r="E27" t="str">
            <v>peoplenet</v>
          </cell>
          <cell r="F27" t="str">
            <v>CONSULTANT</v>
          </cell>
          <cell r="G27">
            <v>100</v>
          </cell>
          <cell r="H27">
            <v>39245.465026379999</v>
          </cell>
          <cell r="I27">
            <v>39245.465026379992</v>
          </cell>
          <cell r="J27">
            <v>0</v>
          </cell>
          <cell r="K27" t="str">
            <v>peoplenet</v>
          </cell>
        </row>
        <row r="28">
          <cell r="A28">
            <v>439</v>
          </cell>
          <cell r="B28" t="str">
            <v>LOZANO MACEIN, YOLANDA</v>
          </cell>
          <cell r="C28" t="str">
            <v>HIRED</v>
          </cell>
          <cell r="E28" t="str">
            <v>e-mind</v>
          </cell>
          <cell r="F28" t="str">
            <v>T.A. CONSULTANT</v>
          </cell>
          <cell r="G28">
            <v>100</v>
          </cell>
          <cell r="H28">
            <v>39245.465026379999</v>
          </cell>
          <cell r="I28">
            <v>39245.465026379992</v>
          </cell>
          <cell r="J28">
            <v>0</v>
          </cell>
          <cell r="K28" t="str">
            <v>e-mind</v>
          </cell>
        </row>
        <row r="29">
          <cell r="A29">
            <v>441</v>
          </cell>
          <cell r="B29" t="str">
            <v>SANCHEZ BELLOTA, JAVIER CLAUDIO</v>
          </cell>
          <cell r="C29" t="str">
            <v>HIRED</v>
          </cell>
          <cell r="E29" t="str">
            <v>AAPP</v>
          </cell>
          <cell r="F29" t="str">
            <v>ANALYST</v>
          </cell>
          <cell r="G29">
            <v>100</v>
          </cell>
          <cell r="H29">
            <v>38828.274656384994</v>
          </cell>
          <cell r="I29">
            <v>38828.27465638498</v>
          </cell>
          <cell r="J29">
            <v>0</v>
          </cell>
          <cell r="K29" t="str">
            <v>peoplenet</v>
          </cell>
        </row>
        <row r="30">
          <cell r="A30">
            <v>444</v>
          </cell>
          <cell r="B30" t="str">
            <v>ALONSO FERNANDEZ-PACHECO, JULIAN</v>
          </cell>
          <cell r="C30" t="str">
            <v>HIRED</v>
          </cell>
          <cell r="E30" t="str">
            <v>peoplenet</v>
          </cell>
          <cell r="F30" t="str">
            <v>PROJECT MANAGER</v>
          </cell>
          <cell r="G30">
            <v>100</v>
          </cell>
          <cell r="H30">
            <v>46272.013550000003</v>
          </cell>
          <cell r="I30">
            <v>46272.013550000011</v>
          </cell>
          <cell r="J30">
            <v>0</v>
          </cell>
          <cell r="K30" t="str">
            <v>peoplenet</v>
          </cell>
        </row>
        <row r="31">
          <cell r="A31">
            <v>576</v>
          </cell>
          <cell r="B31" t="str">
            <v>MENENDEZ COMPANY, JOSE MANUEL</v>
          </cell>
          <cell r="C31" t="str">
            <v>HIRED</v>
          </cell>
          <cell r="E31" t="str">
            <v>e-mind</v>
          </cell>
          <cell r="F31" t="str">
            <v>T.A. CONSULTANT</v>
          </cell>
          <cell r="G31">
            <v>100</v>
          </cell>
          <cell r="H31">
            <v>45251.1639</v>
          </cell>
          <cell r="I31">
            <v>45251.163900000014</v>
          </cell>
          <cell r="J31">
            <v>0</v>
          </cell>
          <cell r="K31" t="str">
            <v>e-mind</v>
          </cell>
        </row>
        <row r="32">
          <cell r="A32">
            <v>588</v>
          </cell>
          <cell r="B32" t="str">
            <v>FIZ ISRAEL, ANTONIO ENMANUEL</v>
          </cell>
          <cell r="C32" t="str">
            <v>HIRED</v>
          </cell>
          <cell r="E32" t="str">
            <v>peoplenet</v>
          </cell>
          <cell r="F32" t="str">
            <v>SENIOR CONSULTANT</v>
          </cell>
          <cell r="G32">
            <v>100</v>
          </cell>
          <cell r="H32">
            <v>53494.047700000003</v>
          </cell>
          <cell r="I32">
            <v>53494.047700000017</v>
          </cell>
          <cell r="J32">
            <v>0</v>
          </cell>
          <cell r="K32" t="str">
            <v>peoplenet</v>
          </cell>
        </row>
        <row r="33">
          <cell r="A33">
            <v>619</v>
          </cell>
          <cell r="B33" t="str">
            <v>BESADA TORRES, FUENSANTA</v>
          </cell>
          <cell r="C33" t="str">
            <v>HIRED</v>
          </cell>
          <cell r="E33" t="str">
            <v>mexico</v>
          </cell>
          <cell r="F33" t="str">
            <v>mexico</v>
          </cell>
          <cell r="G33">
            <v>100</v>
          </cell>
          <cell r="H33">
            <v>43000.122825355</v>
          </cell>
          <cell r="I33">
            <v>43000.122825354956</v>
          </cell>
          <cell r="J33">
            <v>0</v>
          </cell>
          <cell r="K33" t="str">
            <v>mexico</v>
          </cell>
        </row>
        <row r="34">
          <cell r="A34">
            <v>648</v>
          </cell>
          <cell r="B34" t="str">
            <v>PERAL CEREIJO, FRANCISCO JAVIER</v>
          </cell>
          <cell r="C34" t="str">
            <v>HIRED</v>
          </cell>
          <cell r="E34" t="str">
            <v>AAPP</v>
          </cell>
          <cell r="F34" t="str">
            <v>SENIOR CONSULTANT</v>
          </cell>
          <cell r="G34">
            <v>100</v>
          </cell>
          <cell r="H34">
            <v>61121.507799999999</v>
          </cell>
          <cell r="I34">
            <v>61121.507800000029</v>
          </cell>
          <cell r="J34">
            <v>0</v>
          </cell>
          <cell r="K34" t="str">
            <v>peoplenet</v>
          </cell>
        </row>
        <row r="35">
          <cell r="A35">
            <v>653</v>
          </cell>
          <cell r="B35" t="str">
            <v>PASCUAL GARCIA, MARIA LUISA</v>
          </cell>
          <cell r="C35" t="str">
            <v>HIRED</v>
          </cell>
          <cell r="E35" t="str">
            <v>e-mind</v>
          </cell>
          <cell r="F35" t="str">
            <v>T.A. CONSULTANT</v>
          </cell>
          <cell r="G35">
            <v>100</v>
          </cell>
          <cell r="H35">
            <v>39245.465026379999</v>
          </cell>
          <cell r="I35">
            <v>39245.465026379992</v>
          </cell>
          <cell r="J35">
            <v>0</v>
          </cell>
          <cell r="K35" t="str">
            <v>e-mind</v>
          </cell>
        </row>
        <row r="36">
          <cell r="A36">
            <v>743</v>
          </cell>
          <cell r="B36" t="str">
            <v>GARCIA MARTINEZ, MARIA RAMOS</v>
          </cell>
          <cell r="C36" t="str">
            <v>HIRED</v>
          </cell>
          <cell r="E36" t="str">
            <v>CUSTOMER SERVICES SPAIN</v>
          </cell>
          <cell r="F36" t="str">
            <v>CUSTOMER SERVICES SPAIN</v>
          </cell>
          <cell r="G36">
            <v>75</v>
          </cell>
          <cell r="H36">
            <v>28064.899161414993</v>
          </cell>
          <cell r="I36">
            <v>22733.016198914996</v>
          </cell>
          <cell r="J36">
            <v>-5331.8829624999962</v>
          </cell>
          <cell r="K36" t="str">
            <v>CUSTOMER SERVICES SPAIN</v>
          </cell>
        </row>
        <row r="37">
          <cell r="A37">
            <v>786</v>
          </cell>
          <cell r="B37" t="str">
            <v>GUERRERO COLL, ALVARO</v>
          </cell>
          <cell r="C37" t="str">
            <v>HIRED</v>
          </cell>
          <cell r="E37" t="str">
            <v>TECHNICAL SUPPORT SPAIN</v>
          </cell>
          <cell r="F37" t="str">
            <v>TECHNICAL SUPPORT SPAIN</v>
          </cell>
          <cell r="G37">
            <v>100</v>
          </cell>
          <cell r="H37">
            <v>45568.191399999996</v>
          </cell>
          <cell r="I37">
            <v>45568.191400000003</v>
          </cell>
          <cell r="J37">
            <v>0</v>
          </cell>
          <cell r="K37" t="str">
            <v>TECHNICAL SUPPORT SPAIN</v>
          </cell>
        </row>
        <row r="38">
          <cell r="A38">
            <v>790</v>
          </cell>
          <cell r="B38" t="str">
            <v>DIEZ CASADO, SUSANA</v>
          </cell>
          <cell r="C38" t="str">
            <v>HIRED</v>
          </cell>
          <cell r="E38" t="str">
            <v>peoplenet</v>
          </cell>
          <cell r="F38" t="str">
            <v>CONSULTANT</v>
          </cell>
          <cell r="G38">
            <v>100</v>
          </cell>
          <cell r="H38">
            <v>35490.807227404999</v>
          </cell>
          <cell r="I38">
            <v>35490.807227404999</v>
          </cell>
          <cell r="J38">
            <v>0</v>
          </cell>
          <cell r="K38" t="str">
            <v>peoplenet</v>
          </cell>
        </row>
        <row r="39">
          <cell r="A39">
            <v>792</v>
          </cell>
          <cell r="B39" t="str">
            <v>DIEGO SAN BRUNO, MARIA LUISA DE</v>
          </cell>
          <cell r="C39" t="str">
            <v>HIRED</v>
          </cell>
          <cell r="E39" t="str">
            <v>peoplenet</v>
          </cell>
          <cell r="F39" t="str">
            <v>SENIOR CONSULTANT</v>
          </cell>
          <cell r="G39">
            <v>100</v>
          </cell>
          <cell r="H39">
            <v>48421.502200000003</v>
          </cell>
          <cell r="I39">
            <v>48421.502200000017</v>
          </cell>
          <cell r="J39">
            <v>0</v>
          </cell>
          <cell r="K39" t="str">
            <v>peoplenet</v>
          </cell>
        </row>
        <row r="40">
          <cell r="A40">
            <v>875</v>
          </cell>
          <cell r="B40" t="str">
            <v>GONZALEZ MUÑOZ, EVA MARIA</v>
          </cell>
          <cell r="C40" t="str">
            <v>HIRED</v>
          </cell>
          <cell r="E40" t="str">
            <v>e-mind</v>
          </cell>
          <cell r="F40" t="str">
            <v>T.A. PROJECT MANAGER</v>
          </cell>
          <cell r="G40">
            <v>100</v>
          </cell>
          <cell r="H40">
            <v>46994.372049999998</v>
          </cell>
          <cell r="I40">
            <v>46994.372050000013</v>
          </cell>
          <cell r="J40">
            <v>0</v>
          </cell>
          <cell r="K40" t="str">
            <v>e-mind</v>
          </cell>
        </row>
        <row r="41">
          <cell r="A41">
            <v>884</v>
          </cell>
          <cell r="B41" t="str">
            <v>FERNANDEZ DE HEREDIA CALDERON, IGNACIO</v>
          </cell>
          <cell r="C41" t="str">
            <v>HIRED</v>
          </cell>
          <cell r="E41" t="str">
            <v>peoplenet</v>
          </cell>
          <cell r="F41" t="str">
            <v>ANALYST</v>
          </cell>
          <cell r="G41">
            <v>100</v>
          </cell>
          <cell r="H41">
            <v>34656.440370159995</v>
          </cell>
          <cell r="I41">
            <v>34656.440370159995</v>
          </cell>
          <cell r="J41">
            <v>0</v>
          </cell>
          <cell r="K41" t="str">
            <v>peoplenet</v>
          </cell>
        </row>
        <row r="42">
          <cell r="A42">
            <v>915</v>
          </cell>
          <cell r="B42" t="str">
            <v>LODOSA CHASCO, ANDRES</v>
          </cell>
          <cell r="C42" t="str">
            <v>HIRED</v>
          </cell>
          <cell r="E42" t="str">
            <v>TECHNICAL SUPPORT SPAIN</v>
          </cell>
          <cell r="F42" t="str">
            <v>TECHNICAL SUPPORT SPAIN</v>
          </cell>
          <cell r="G42">
            <v>100</v>
          </cell>
          <cell r="H42">
            <v>35065.606513545004</v>
          </cell>
          <cell r="I42">
            <v>35065.606513545004</v>
          </cell>
          <cell r="J42">
            <v>0</v>
          </cell>
          <cell r="K42" t="str">
            <v>TECHNICAL SUPPORT SPAIN</v>
          </cell>
        </row>
        <row r="43">
          <cell r="A43">
            <v>922</v>
          </cell>
          <cell r="B43" t="str">
            <v>DIAZ MORALES, JORGE</v>
          </cell>
          <cell r="C43" t="str">
            <v>HIRED</v>
          </cell>
          <cell r="E43" t="str">
            <v>e-mind</v>
          </cell>
          <cell r="F43" t="str">
            <v>T.A. PROGRAMMER</v>
          </cell>
          <cell r="G43">
            <v>100</v>
          </cell>
          <cell r="H43">
            <v>38411.098169134995</v>
          </cell>
          <cell r="I43">
            <v>38411.098169134988</v>
          </cell>
          <cell r="J43">
            <v>0</v>
          </cell>
          <cell r="K43" t="str">
            <v>e-mind</v>
          </cell>
        </row>
        <row r="44">
          <cell r="A44">
            <v>964</v>
          </cell>
          <cell r="B44" t="str">
            <v>BAUTISTA VARAS, LETICIA</v>
          </cell>
          <cell r="C44" t="str">
            <v>HIRED</v>
          </cell>
          <cell r="E44" t="str">
            <v>peoplenet</v>
          </cell>
          <cell r="F44" t="str">
            <v>CONSULTANT</v>
          </cell>
          <cell r="G44">
            <v>100</v>
          </cell>
          <cell r="H44">
            <v>37576.717429144992</v>
          </cell>
          <cell r="I44">
            <v>37576.717429145006</v>
          </cell>
          <cell r="J44">
            <v>0</v>
          </cell>
          <cell r="K44" t="str">
            <v>peoplenet</v>
          </cell>
        </row>
        <row r="45">
          <cell r="A45">
            <v>967</v>
          </cell>
          <cell r="B45" t="str">
            <v>REQUENA IBAÑEZ, MIGUEL ANGEL</v>
          </cell>
          <cell r="C45" t="str">
            <v>HIRED</v>
          </cell>
          <cell r="E45" t="str">
            <v>TECHNICAL SUPPORT SPAIN</v>
          </cell>
          <cell r="F45" t="str">
            <v>TECHNICAL SUPPORT SPAIN</v>
          </cell>
          <cell r="G45">
            <v>100</v>
          </cell>
          <cell r="H45">
            <v>41748.565598114998</v>
          </cell>
          <cell r="I45">
            <v>41748.565598115019</v>
          </cell>
          <cell r="J45">
            <v>0</v>
          </cell>
          <cell r="K45" t="str">
            <v>TECHNICAL SUPPORT SPAIN</v>
          </cell>
        </row>
        <row r="46">
          <cell r="A46">
            <v>974</v>
          </cell>
          <cell r="B46" t="str">
            <v>GONZALEZ SANZ, ARSENIO</v>
          </cell>
          <cell r="C46" t="str">
            <v>HIRED</v>
          </cell>
          <cell r="E46" t="str">
            <v>TECHNICAL SUPPORT SPAIN</v>
          </cell>
          <cell r="F46" t="str">
            <v>TECHNICAL SUPPORT SPAIN</v>
          </cell>
          <cell r="G46">
            <v>100</v>
          </cell>
          <cell r="H46">
            <v>41748.565598114998</v>
          </cell>
          <cell r="I46">
            <v>41748.565598115019</v>
          </cell>
          <cell r="J46">
            <v>0</v>
          </cell>
          <cell r="K46" t="str">
            <v>TECHNICAL SUPPORT SPAIN</v>
          </cell>
        </row>
        <row r="47">
          <cell r="A47">
            <v>979</v>
          </cell>
          <cell r="B47" t="str">
            <v>ARESO NIEVA, DAVID</v>
          </cell>
          <cell r="C47" t="str">
            <v>HIRED</v>
          </cell>
          <cell r="E47" t="str">
            <v>e-mind</v>
          </cell>
          <cell r="F47" t="str">
            <v>T.A. CONSULTANT</v>
          </cell>
          <cell r="G47">
            <v>100</v>
          </cell>
          <cell r="H47">
            <v>40497.022253619994</v>
          </cell>
          <cell r="I47">
            <v>40497.022253620002</v>
          </cell>
          <cell r="J47">
            <v>0</v>
          </cell>
          <cell r="K47" t="str">
            <v>e-mind</v>
          </cell>
        </row>
        <row r="48">
          <cell r="A48">
            <v>985</v>
          </cell>
          <cell r="B48" t="str">
            <v>CORBETE ECHEBARRIETA, DAVID</v>
          </cell>
          <cell r="C48" t="str">
            <v>HIRED</v>
          </cell>
          <cell r="E48" t="str">
            <v>e-mind</v>
          </cell>
          <cell r="F48" t="str">
            <v>T.A. CONSULTANT</v>
          </cell>
          <cell r="G48">
            <v>100</v>
          </cell>
          <cell r="H48">
            <v>43070.383397799997</v>
          </cell>
          <cell r="I48">
            <v>43070.383397800033</v>
          </cell>
          <cell r="J48">
            <v>0</v>
          </cell>
          <cell r="K48" t="str">
            <v>e-mind</v>
          </cell>
        </row>
        <row r="49">
          <cell r="A49">
            <v>1030</v>
          </cell>
          <cell r="B49" t="str">
            <v>GARCIA MACHADO, JORGE</v>
          </cell>
          <cell r="C49" t="str">
            <v>HIRED</v>
          </cell>
          <cell r="E49" t="str">
            <v>AAPP</v>
          </cell>
          <cell r="F49" t="str">
            <v>CONSULTANT</v>
          </cell>
          <cell r="G49">
            <v>100</v>
          </cell>
          <cell r="H49">
            <v>40705.610497244998</v>
          </cell>
          <cell r="I49">
            <v>40705.610497245005</v>
          </cell>
          <cell r="J49">
            <v>0</v>
          </cell>
          <cell r="K49" t="str">
            <v>peoplenet</v>
          </cell>
        </row>
        <row r="50">
          <cell r="A50">
            <v>1031</v>
          </cell>
          <cell r="B50" t="str">
            <v>GONZALEZ SAN SEGUNDO, ANDRES</v>
          </cell>
          <cell r="C50" t="str">
            <v>HIRED</v>
          </cell>
          <cell r="E50" t="str">
            <v>peoplenet</v>
          </cell>
          <cell r="F50" t="str">
            <v>CONSULTANT</v>
          </cell>
          <cell r="G50">
            <v>100</v>
          </cell>
          <cell r="H50">
            <v>35907.983714654998</v>
          </cell>
          <cell r="I50">
            <v>35907.983714654991</v>
          </cell>
          <cell r="J50">
            <v>0</v>
          </cell>
          <cell r="K50" t="str">
            <v>peoplenet</v>
          </cell>
        </row>
        <row r="51">
          <cell r="A51">
            <v>1032</v>
          </cell>
          <cell r="B51" t="str">
            <v>HOZ LUQUE, ANDRES JULIO</v>
          </cell>
          <cell r="C51" t="str">
            <v>HIRED</v>
          </cell>
          <cell r="E51" t="str">
            <v>peoplenet</v>
          </cell>
          <cell r="F51" t="str">
            <v>PROGRAMMER</v>
          </cell>
          <cell r="G51">
            <v>100</v>
          </cell>
          <cell r="H51">
            <v>36125.220908414994</v>
          </cell>
          <cell r="I51">
            <v>36125.220908414987</v>
          </cell>
          <cell r="J51">
            <v>0</v>
          </cell>
          <cell r="K51" t="str">
            <v>peoplenet</v>
          </cell>
        </row>
        <row r="52">
          <cell r="A52">
            <v>1035</v>
          </cell>
          <cell r="B52" t="str">
            <v>GARCIA RODENAS, JUAN ANGEL</v>
          </cell>
          <cell r="C52" t="str">
            <v>HIRED</v>
          </cell>
          <cell r="E52" t="str">
            <v>e-mind</v>
          </cell>
          <cell r="F52" t="str">
            <v>CONSULTANT</v>
          </cell>
          <cell r="G52">
            <v>100</v>
          </cell>
          <cell r="H52">
            <v>44934.115299999998</v>
          </cell>
          <cell r="I52">
            <v>44934.115300000012</v>
          </cell>
          <cell r="J52">
            <v>0</v>
          </cell>
          <cell r="K52" t="str">
            <v>peoplenet</v>
          </cell>
        </row>
        <row r="53">
          <cell r="A53">
            <v>1059</v>
          </cell>
          <cell r="B53" t="str">
            <v>RODRIGUEZ LOPEZ, JUAN MIGUEL</v>
          </cell>
          <cell r="C53" t="str">
            <v>HIRED</v>
          </cell>
          <cell r="E53" t="str">
            <v>peoplenet</v>
          </cell>
          <cell r="F53" t="str">
            <v>CONSULTANT</v>
          </cell>
          <cell r="G53">
            <v>100</v>
          </cell>
          <cell r="H53">
            <v>44141.536</v>
          </cell>
          <cell r="I53">
            <v>44141.536000000007</v>
          </cell>
          <cell r="J53">
            <v>0</v>
          </cell>
          <cell r="K53" t="str">
            <v>peoplenet</v>
          </cell>
        </row>
        <row r="54">
          <cell r="A54">
            <v>1086</v>
          </cell>
          <cell r="B54" t="str">
            <v>PANIEGO MORATA, SAGRARIO</v>
          </cell>
          <cell r="C54" t="str">
            <v>HIRED</v>
          </cell>
          <cell r="E54" t="str">
            <v>peoplenet</v>
          </cell>
          <cell r="F54" t="str">
            <v>CONSULTANT</v>
          </cell>
          <cell r="G54">
            <v>100</v>
          </cell>
          <cell r="H54">
            <v>31217.351247779996</v>
          </cell>
          <cell r="I54">
            <v>31217.351247780014</v>
          </cell>
          <cell r="J54">
            <v>0</v>
          </cell>
          <cell r="K54" t="str">
            <v>peoplenet</v>
          </cell>
        </row>
        <row r="55">
          <cell r="A55">
            <v>1088</v>
          </cell>
          <cell r="B55" t="str">
            <v>NECTALI DIAZ, RAQUEL</v>
          </cell>
          <cell r="C55" t="str">
            <v>HIRED</v>
          </cell>
          <cell r="E55" t="str">
            <v>TECHNICAL SUPPORT SPAIN</v>
          </cell>
          <cell r="F55" t="str">
            <v>TECHNICAL SUPPORT SPAIN</v>
          </cell>
          <cell r="G55">
            <v>100</v>
          </cell>
          <cell r="H55">
            <v>29491.6705133</v>
          </cell>
          <cell r="I55">
            <v>29491.670513300007</v>
          </cell>
          <cell r="J55">
            <v>0</v>
          </cell>
          <cell r="K55" t="str">
            <v>TECHNICAL SUPPORT SPAIN</v>
          </cell>
        </row>
        <row r="56">
          <cell r="A56">
            <v>1094</v>
          </cell>
          <cell r="B56" t="str">
            <v>SILVA LOSADA, ANA MARIA</v>
          </cell>
          <cell r="C56" t="str">
            <v>HIRED</v>
          </cell>
          <cell r="E56" t="str">
            <v>peoplenet</v>
          </cell>
          <cell r="F56" t="str">
            <v>ANALYST</v>
          </cell>
          <cell r="G56">
            <v>100</v>
          </cell>
          <cell r="H56">
            <v>31736.135545685</v>
          </cell>
          <cell r="I56">
            <v>31736.135545685</v>
          </cell>
          <cell r="J56">
            <v>0</v>
          </cell>
          <cell r="K56" t="str">
            <v>peoplenet</v>
          </cell>
        </row>
        <row r="57">
          <cell r="A57">
            <v>1095</v>
          </cell>
          <cell r="B57" t="str">
            <v>CANOYRA CASTROVERDE, JUAN CARLOS</v>
          </cell>
          <cell r="C57" t="str">
            <v>HIRED</v>
          </cell>
          <cell r="E57" t="str">
            <v>peoplenet</v>
          </cell>
          <cell r="F57" t="str">
            <v>PROGRAMMER</v>
          </cell>
          <cell r="G57">
            <v>100</v>
          </cell>
          <cell r="H57">
            <v>36742.350571900002</v>
          </cell>
          <cell r="I57">
            <v>36742.350571900002</v>
          </cell>
          <cell r="J57">
            <v>0</v>
          </cell>
          <cell r="K57" t="str">
            <v>peoplenet</v>
          </cell>
        </row>
        <row r="58">
          <cell r="A58">
            <v>1100</v>
          </cell>
          <cell r="B58" t="str">
            <v>HERNANDEZ CAMBRON, RICARDO</v>
          </cell>
          <cell r="C58" t="str">
            <v>HIRED</v>
          </cell>
          <cell r="E58" t="str">
            <v>TECHNICAL SUPPORT SPAIN</v>
          </cell>
          <cell r="F58" t="str">
            <v>TECHNICAL SUPPORT SPAIN</v>
          </cell>
          <cell r="G58">
            <v>100</v>
          </cell>
          <cell r="H58">
            <v>33404.88314292</v>
          </cell>
          <cell r="I58">
            <v>33404.883142919993</v>
          </cell>
          <cell r="J58">
            <v>0</v>
          </cell>
          <cell r="K58" t="str">
            <v>TECHNICAL SUPPORT SPAIN</v>
          </cell>
        </row>
        <row r="59">
          <cell r="A59">
            <v>1108</v>
          </cell>
          <cell r="B59" t="str">
            <v>TOBIAS RUBIO, CRISTINA</v>
          </cell>
          <cell r="C59" t="str">
            <v>HIRED</v>
          </cell>
          <cell r="E59" t="str">
            <v>AAPP</v>
          </cell>
          <cell r="F59" t="str">
            <v>CONSULTANT</v>
          </cell>
          <cell r="G59">
            <v>100</v>
          </cell>
          <cell r="H59">
            <v>43983.022250000002</v>
          </cell>
          <cell r="I59">
            <v>43983.022250000016</v>
          </cell>
          <cell r="J59">
            <v>0</v>
          </cell>
          <cell r="K59" t="str">
            <v>peoplenet</v>
          </cell>
        </row>
        <row r="60">
          <cell r="A60">
            <v>1122</v>
          </cell>
          <cell r="B60" t="str">
            <v>PALACIOS MARQUEÑO, JESUS</v>
          </cell>
          <cell r="C60" t="str">
            <v>HIRED</v>
          </cell>
          <cell r="E60" t="str">
            <v>TECHNICAL SUPPORT SPAIN</v>
          </cell>
          <cell r="F60" t="str">
            <v>TECHNICAL SUPPORT SPAIN</v>
          </cell>
          <cell r="G60">
            <v>100</v>
          </cell>
          <cell r="H60">
            <v>33438.257261899998</v>
          </cell>
          <cell r="I60">
            <v>33438.25726190002</v>
          </cell>
          <cell r="J60">
            <v>0</v>
          </cell>
          <cell r="K60" t="str">
            <v>TECHNICAL SUPPORT SPAIN</v>
          </cell>
        </row>
        <row r="61">
          <cell r="A61">
            <v>1125</v>
          </cell>
          <cell r="B61" t="str">
            <v>LOPEZ JURADO, MARIA CRISTINA</v>
          </cell>
          <cell r="C61" t="str">
            <v>HIRED</v>
          </cell>
          <cell r="E61" t="str">
            <v>TRAINING SPAIN</v>
          </cell>
          <cell r="F61" t="str">
            <v>TRAINER</v>
          </cell>
          <cell r="G61">
            <v>100</v>
          </cell>
          <cell r="H61">
            <v>30484.578318444997</v>
          </cell>
          <cell r="I61">
            <v>30484.578318445012</v>
          </cell>
          <cell r="J61">
            <v>0</v>
          </cell>
          <cell r="K61" t="str">
            <v>TRAINER</v>
          </cell>
        </row>
        <row r="62">
          <cell r="A62">
            <v>1130</v>
          </cell>
          <cell r="B62" t="str">
            <v>MARTIN LASO, LUISA MARIA</v>
          </cell>
          <cell r="C62" t="str">
            <v>HIRED</v>
          </cell>
          <cell r="E62" t="str">
            <v>e-mind</v>
          </cell>
          <cell r="F62" t="str">
            <v>T.A. PROGRAMMER</v>
          </cell>
          <cell r="G62">
            <v>100</v>
          </cell>
          <cell r="H62">
            <v>30668.135972835</v>
          </cell>
          <cell r="I62">
            <v>30668.135972834982</v>
          </cell>
          <cell r="J62">
            <v>0</v>
          </cell>
          <cell r="K62" t="str">
            <v>e-mind</v>
          </cell>
        </row>
        <row r="63">
          <cell r="A63">
            <v>1156</v>
          </cell>
          <cell r="B63" t="str">
            <v>BALBOA TOLEDO, JORGE</v>
          </cell>
          <cell r="C63" t="str">
            <v>HIRED</v>
          </cell>
          <cell r="E63" t="str">
            <v>e-mind</v>
          </cell>
          <cell r="F63" t="str">
            <v>T.A. PROGRAMMER</v>
          </cell>
          <cell r="G63">
            <v>100</v>
          </cell>
          <cell r="H63">
            <v>40204.998712544999</v>
          </cell>
          <cell r="I63">
            <v>40204.998712545006</v>
          </cell>
          <cell r="J63">
            <v>0</v>
          </cell>
          <cell r="K63" t="str">
            <v>e-mind</v>
          </cell>
        </row>
        <row r="64">
          <cell r="A64">
            <v>1163</v>
          </cell>
          <cell r="B64" t="str">
            <v>RODRIGUEZ VICENTE, MARIA EUGENIA</v>
          </cell>
          <cell r="C64" t="str">
            <v>HIRED</v>
          </cell>
          <cell r="E64" t="str">
            <v>TECHNICAL SUPPORT SPAIN</v>
          </cell>
          <cell r="F64" t="str">
            <v>TECHNICAL SUPPORT SPAIN</v>
          </cell>
          <cell r="G64">
            <v>93.75</v>
          </cell>
          <cell r="H64">
            <v>33404.88314292</v>
          </cell>
          <cell r="I64">
            <v>31818.284467920006</v>
          </cell>
          <cell r="J64">
            <v>-1586.5986749999938</v>
          </cell>
          <cell r="K64" t="str">
            <v>TECHNICAL SUPPORT SPAIN</v>
          </cell>
        </row>
        <row r="65">
          <cell r="A65">
            <v>1166</v>
          </cell>
          <cell r="B65" t="str">
            <v>COLLADO ESTEBANEZ, MARIA AMPARO</v>
          </cell>
          <cell r="C65" t="str">
            <v>HIRED</v>
          </cell>
          <cell r="E65" t="str">
            <v>peoplenet</v>
          </cell>
          <cell r="F65" t="str">
            <v>ANALYST</v>
          </cell>
          <cell r="G65">
            <v>100</v>
          </cell>
          <cell r="H65">
            <v>31861.288491859999</v>
          </cell>
          <cell r="I65">
            <v>31861.288491859992</v>
          </cell>
          <cell r="J65">
            <v>0</v>
          </cell>
          <cell r="K65" t="str">
            <v>peoplenet</v>
          </cell>
        </row>
        <row r="66">
          <cell r="A66">
            <v>1170</v>
          </cell>
          <cell r="B66" t="str">
            <v>MARTINEZ MIER, ANA</v>
          </cell>
          <cell r="C66" t="str">
            <v>HIRED</v>
          </cell>
          <cell r="E66" t="str">
            <v>TECHNICAL SUPPORT SPAIN</v>
          </cell>
          <cell r="F66" t="str">
            <v>TECHNICAL SUPPORT SPAIN</v>
          </cell>
          <cell r="G66">
            <v>100</v>
          </cell>
          <cell r="H66">
            <v>36742.003503275002</v>
          </cell>
          <cell r="I66">
            <v>36742.003503274995</v>
          </cell>
          <cell r="J66">
            <v>0</v>
          </cell>
          <cell r="K66" t="str">
            <v>TECHNICAL SUPPORT SPAIN</v>
          </cell>
        </row>
        <row r="67">
          <cell r="A67">
            <v>1194</v>
          </cell>
          <cell r="B67" t="str">
            <v>GANDARA BONAECHEA, ISABEL</v>
          </cell>
          <cell r="C67" t="str">
            <v>HIRED</v>
          </cell>
          <cell r="E67" t="str">
            <v>TECHNICAL SUPPORT SPAIN</v>
          </cell>
          <cell r="F67" t="str">
            <v>TECHNICAL SUPPORT SPAIN</v>
          </cell>
          <cell r="G67">
            <v>100</v>
          </cell>
          <cell r="H67">
            <v>47153.360550000005</v>
          </cell>
          <cell r="I67">
            <v>47153.360550000019</v>
          </cell>
          <cell r="J67">
            <v>0</v>
          </cell>
          <cell r="K67" t="str">
            <v>TECHNICAL SUPPORT SPAIN</v>
          </cell>
        </row>
        <row r="68">
          <cell r="A68">
            <v>1207</v>
          </cell>
          <cell r="B68" t="str">
            <v>DAVILA GARRIDO, PEDRO ANGEL</v>
          </cell>
          <cell r="C68" t="str">
            <v>HIRED</v>
          </cell>
          <cell r="E68" t="str">
            <v>e-mind</v>
          </cell>
          <cell r="F68" t="str">
            <v>T.A. CONSULTANT</v>
          </cell>
          <cell r="G68">
            <v>100</v>
          </cell>
          <cell r="H68">
            <v>32336.88357007</v>
          </cell>
          <cell r="I68">
            <v>32336.883570069982</v>
          </cell>
          <cell r="J68">
            <v>0</v>
          </cell>
          <cell r="K68" t="str">
            <v>e-mind</v>
          </cell>
        </row>
        <row r="69">
          <cell r="A69">
            <v>1208</v>
          </cell>
          <cell r="B69" t="str">
            <v>PEÑALBA RINCON, MARIA BELEN</v>
          </cell>
          <cell r="C69" t="str">
            <v>HIRED</v>
          </cell>
          <cell r="E69" t="str">
            <v>peoplenet</v>
          </cell>
          <cell r="F69" t="str">
            <v>CONSULTANT</v>
          </cell>
          <cell r="G69">
            <v>100</v>
          </cell>
          <cell r="H69">
            <v>36819.358158414994</v>
          </cell>
          <cell r="I69">
            <v>36819.358158415002</v>
          </cell>
          <cell r="J69">
            <v>0</v>
          </cell>
          <cell r="K69" t="str">
            <v>peoplenet</v>
          </cell>
        </row>
        <row r="70">
          <cell r="A70">
            <v>1273</v>
          </cell>
          <cell r="B70" t="str">
            <v>LOPEZ GRANDMONTAGNE, OSCAR</v>
          </cell>
          <cell r="C70" t="str">
            <v>HIRED</v>
          </cell>
          <cell r="E70" t="str">
            <v>peoplenet</v>
          </cell>
          <cell r="F70" t="str">
            <v>ANALYST</v>
          </cell>
          <cell r="G70">
            <v>100</v>
          </cell>
          <cell r="H70">
            <v>34945.187583414998</v>
          </cell>
          <cell r="I70">
            <v>34945.187583415005</v>
          </cell>
          <cell r="J70">
            <v>0</v>
          </cell>
          <cell r="K70" t="str">
            <v>peoplenet</v>
          </cell>
        </row>
        <row r="71">
          <cell r="A71">
            <v>1304</v>
          </cell>
          <cell r="B71" t="str">
            <v>NUÑEZ ALVAREZ, FRANCISCO JAVIER</v>
          </cell>
          <cell r="C71" t="str">
            <v>HIRED</v>
          </cell>
          <cell r="E71" t="str">
            <v>e-mind</v>
          </cell>
          <cell r="F71" t="str">
            <v>T.A. PROGRAMMER</v>
          </cell>
          <cell r="G71">
            <v>100</v>
          </cell>
          <cell r="H71">
            <v>32570.502402929997</v>
          </cell>
          <cell r="I71">
            <v>32570.502402930011</v>
          </cell>
          <cell r="J71">
            <v>0</v>
          </cell>
          <cell r="K71" t="str">
            <v>e-mind</v>
          </cell>
        </row>
        <row r="72">
          <cell r="A72">
            <v>1333</v>
          </cell>
          <cell r="B72" t="str">
            <v>FERRER MARTIN, SANDRA</v>
          </cell>
          <cell r="C72" t="str">
            <v>HIRED</v>
          </cell>
          <cell r="E72" t="str">
            <v>e-mind</v>
          </cell>
          <cell r="F72" t="str">
            <v>T.A. CONSULTANT</v>
          </cell>
          <cell r="G72">
            <v>100</v>
          </cell>
          <cell r="H72">
            <v>31569.264950785</v>
          </cell>
          <cell r="I72">
            <v>31569.264950785004</v>
          </cell>
          <cell r="J72">
            <v>0</v>
          </cell>
          <cell r="K72" t="str">
            <v>e-mind</v>
          </cell>
        </row>
        <row r="73">
          <cell r="A73">
            <v>1365</v>
          </cell>
          <cell r="B73" t="str">
            <v>LOMAS NIELFA, MARIA DEL CARMEN</v>
          </cell>
          <cell r="C73" t="str">
            <v>HIRED</v>
          </cell>
          <cell r="E73" t="str">
            <v>e-mind</v>
          </cell>
          <cell r="F73" t="str">
            <v>T.A. PROGRAMMER</v>
          </cell>
          <cell r="G73">
            <v>100</v>
          </cell>
          <cell r="H73">
            <v>30901.754805695</v>
          </cell>
          <cell r="I73">
            <v>30901.754805695015</v>
          </cell>
          <cell r="J73">
            <v>0</v>
          </cell>
          <cell r="K73" t="str">
            <v>e-mind</v>
          </cell>
        </row>
        <row r="74">
          <cell r="A74">
            <v>1371</v>
          </cell>
          <cell r="B74" t="str">
            <v>MUÑOZ VAQUERO, JAVIER</v>
          </cell>
          <cell r="C74" t="str">
            <v>HIRED</v>
          </cell>
          <cell r="E74" t="str">
            <v>e-mind</v>
          </cell>
          <cell r="F74" t="str">
            <v>T.A. PROGRAMMER</v>
          </cell>
          <cell r="G74">
            <v>100</v>
          </cell>
          <cell r="H74">
            <v>34522.930011494995</v>
          </cell>
          <cell r="I74">
            <v>34522.93001149498</v>
          </cell>
          <cell r="J74">
            <v>0</v>
          </cell>
          <cell r="K74" t="str">
            <v>e-mind</v>
          </cell>
        </row>
        <row r="75">
          <cell r="A75">
            <v>1382</v>
          </cell>
          <cell r="B75" t="str">
            <v>GARCIA LOPEZ, BEATRIZ</v>
          </cell>
          <cell r="C75" t="str">
            <v>HIRED</v>
          </cell>
          <cell r="E75" t="str">
            <v>e-mind</v>
          </cell>
          <cell r="F75" t="str">
            <v>Technical Assistance</v>
          </cell>
          <cell r="G75">
            <v>100</v>
          </cell>
          <cell r="H75">
            <v>32570.516285674999</v>
          </cell>
          <cell r="I75">
            <v>32570.516285674985</v>
          </cell>
          <cell r="J75">
            <v>0</v>
          </cell>
          <cell r="K75" t="str">
            <v>Technical Assistance</v>
          </cell>
        </row>
        <row r="76">
          <cell r="A76">
            <v>1397</v>
          </cell>
          <cell r="B76" t="str">
            <v>JORDAN PALACIOS, JORGE</v>
          </cell>
          <cell r="C76" t="str">
            <v>HIRED</v>
          </cell>
          <cell r="E76" t="str">
            <v>TRAINING SPAIN</v>
          </cell>
          <cell r="F76" t="str">
            <v>TRAINER</v>
          </cell>
          <cell r="G76">
            <v>100</v>
          </cell>
          <cell r="H76">
            <v>35086.9720581</v>
          </cell>
          <cell r="I76">
            <v>35086.972058100007</v>
          </cell>
          <cell r="J76">
            <v>0</v>
          </cell>
          <cell r="K76" t="str">
            <v>Training</v>
          </cell>
        </row>
        <row r="77">
          <cell r="A77">
            <v>1408</v>
          </cell>
          <cell r="B77" t="str">
            <v>ANTOLINEZ GARCIA, NURIA</v>
          </cell>
          <cell r="C77" t="str">
            <v>HIRED</v>
          </cell>
          <cell r="E77" t="str">
            <v>peoplenet</v>
          </cell>
          <cell r="F77" t="str">
            <v>ANALYST</v>
          </cell>
          <cell r="G77">
            <v>100</v>
          </cell>
          <cell r="H77">
            <v>30317.707723544998</v>
          </cell>
          <cell r="I77">
            <v>30317.707723545012</v>
          </cell>
          <cell r="J77">
            <v>0</v>
          </cell>
          <cell r="K77" t="str">
            <v>peoplenet</v>
          </cell>
        </row>
        <row r="78">
          <cell r="A78">
            <v>1448</v>
          </cell>
          <cell r="B78" t="str">
            <v>VILLAESCUSA GONZALEZ, MARIA IRENE</v>
          </cell>
          <cell r="C78" t="str">
            <v>HIRED</v>
          </cell>
          <cell r="E78" t="str">
            <v>peoplenet</v>
          </cell>
          <cell r="F78" t="str">
            <v>CONSULTANT</v>
          </cell>
          <cell r="G78">
            <v>100</v>
          </cell>
          <cell r="H78">
            <v>43983.022250000002</v>
          </cell>
          <cell r="I78">
            <v>43983.022250000016</v>
          </cell>
          <cell r="J78">
            <v>0</v>
          </cell>
          <cell r="K78" t="str">
            <v>peoplenet</v>
          </cell>
        </row>
        <row r="79">
          <cell r="A79">
            <v>1450</v>
          </cell>
          <cell r="B79" t="str">
            <v>MAZARIEGOS VILLALONGA, ALFONSO JOSE</v>
          </cell>
          <cell r="C79" t="str">
            <v>HIRED</v>
          </cell>
          <cell r="E79" t="str">
            <v>e-mind</v>
          </cell>
          <cell r="F79" t="str">
            <v>CONSULTANT</v>
          </cell>
          <cell r="G79">
            <v>100</v>
          </cell>
          <cell r="H79">
            <v>33988.249970564997</v>
          </cell>
          <cell r="I79">
            <v>33988.249970565004</v>
          </cell>
          <cell r="J79">
            <v>0</v>
          </cell>
          <cell r="K79" t="str">
            <v>peoplenet</v>
          </cell>
        </row>
        <row r="80">
          <cell r="A80">
            <v>1477</v>
          </cell>
          <cell r="B80" t="str">
            <v>AGUILAR BENITEZ, HORTENSIA</v>
          </cell>
          <cell r="C80" t="str">
            <v>HIRED</v>
          </cell>
          <cell r="E80" t="str">
            <v>peoplenet</v>
          </cell>
          <cell r="F80" t="str">
            <v>CONSULTANT</v>
          </cell>
          <cell r="G80">
            <v>100</v>
          </cell>
          <cell r="H80">
            <v>34906.732379765002</v>
          </cell>
          <cell r="I80">
            <v>34906.732379764995</v>
          </cell>
          <cell r="J80">
            <v>0</v>
          </cell>
          <cell r="K80" t="str">
            <v>peoplenet</v>
          </cell>
        </row>
        <row r="81">
          <cell r="A81">
            <v>1491</v>
          </cell>
          <cell r="B81" t="str">
            <v>YEGROS GARCIA, JUAN PEDRO</v>
          </cell>
          <cell r="C81" t="str">
            <v>HIRED</v>
          </cell>
          <cell r="E81" t="str">
            <v>peoplenet</v>
          </cell>
          <cell r="F81" t="str">
            <v>PROGRAMMER</v>
          </cell>
          <cell r="G81">
            <v>100</v>
          </cell>
          <cell r="H81">
            <v>30317.707723544998</v>
          </cell>
          <cell r="I81">
            <v>30317.707723545012</v>
          </cell>
          <cell r="J81">
            <v>0</v>
          </cell>
          <cell r="K81" t="str">
            <v>peoplenet</v>
          </cell>
        </row>
        <row r="82">
          <cell r="A82">
            <v>1493</v>
          </cell>
          <cell r="B82" t="str">
            <v>NUÑEZ SANTILLANA, ALMUDENA</v>
          </cell>
          <cell r="C82" t="str">
            <v>HIRED</v>
          </cell>
          <cell r="E82" t="str">
            <v>TECHNICAL SUPPORT SPAIN</v>
          </cell>
          <cell r="F82" t="str">
            <v>TECHNICAL SUPPORT SPAIN</v>
          </cell>
          <cell r="G82">
            <v>100</v>
          </cell>
          <cell r="H82">
            <v>19854.713182139996</v>
          </cell>
          <cell r="I82">
            <v>19854.713182140003</v>
          </cell>
          <cell r="J82">
            <v>0</v>
          </cell>
          <cell r="K82" t="str">
            <v>TECHNICAL SUPPORT SPAIN</v>
          </cell>
        </row>
        <row r="83">
          <cell r="A83">
            <v>1495</v>
          </cell>
          <cell r="B83" t="str">
            <v>FERRER GARCIA, EVA</v>
          </cell>
          <cell r="C83" t="str">
            <v>HIRED</v>
          </cell>
          <cell r="E83" t="str">
            <v>peoplenet</v>
          </cell>
          <cell r="F83" t="str">
            <v>ANALYST</v>
          </cell>
          <cell r="G83">
            <v>100</v>
          </cell>
          <cell r="H83">
            <v>36742.350571900002</v>
          </cell>
          <cell r="I83">
            <v>36742.350571900002</v>
          </cell>
          <cell r="J83">
            <v>0</v>
          </cell>
          <cell r="K83" t="str">
            <v>peoplenet</v>
          </cell>
        </row>
        <row r="84">
          <cell r="A84">
            <v>1501</v>
          </cell>
          <cell r="B84" t="str">
            <v>GONZALEZ DE LA ALEJA GONZALEZ DE LA ALEJA, MARIA SACRAMENTO</v>
          </cell>
          <cell r="C84" t="str">
            <v>HIRED</v>
          </cell>
          <cell r="E84" t="str">
            <v>e-mind</v>
          </cell>
          <cell r="F84" t="str">
            <v>T.A. PROGRAMMER</v>
          </cell>
          <cell r="G84">
            <v>100</v>
          </cell>
          <cell r="H84">
            <v>28770.142607414997</v>
          </cell>
          <cell r="I84">
            <v>28770.142607414993</v>
          </cell>
          <cell r="J84">
            <v>0</v>
          </cell>
          <cell r="K84" t="str">
            <v>e-mind</v>
          </cell>
        </row>
        <row r="85">
          <cell r="A85">
            <v>1510</v>
          </cell>
          <cell r="B85" t="str">
            <v>BLAZQUEZ SANCHEZ, LUIS</v>
          </cell>
          <cell r="C85" t="str">
            <v>HIRED</v>
          </cell>
          <cell r="E85" t="str">
            <v>AAPP</v>
          </cell>
          <cell r="F85" t="str">
            <v>ANALYST</v>
          </cell>
          <cell r="G85">
            <v>100</v>
          </cell>
          <cell r="H85">
            <v>29999.640152849996</v>
          </cell>
          <cell r="I85">
            <v>29999.640152849999</v>
          </cell>
          <cell r="J85">
            <v>0</v>
          </cell>
          <cell r="K85" t="str">
            <v>peoplenet</v>
          </cell>
        </row>
        <row r="86">
          <cell r="A86">
            <v>1512</v>
          </cell>
          <cell r="B86" t="str">
            <v>GONZALO CABELLO, JOSE LUIS</v>
          </cell>
          <cell r="C86" t="str">
            <v>HIRED</v>
          </cell>
          <cell r="E86" t="str">
            <v>AAPP</v>
          </cell>
          <cell r="F86" t="str">
            <v>PROGRAMMER</v>
          </cell>
          <cell r="G86">
            <v>100</v>
          </cell>
          <cell r="H86">
            <v>29491.545568595</v>
          </cell>
          <cell r="I86">
            <v>29491.545568594996</v>
          </cell>
          <cell r="J86">
            <v>0</v>
          </cell>
          <cell r="K86" t="str">
            <v>peoplenet</v>
          </cell>
        </row>
        <row r="87">
          <cell r="A87">
            <v>1513</v>
          </cell>
          <cell r="B87" t="str">
            <v>CANO CADIZ, NOELIA</v>
          </cell>
          <cell r="C87" t="str">
            <v>HIRED</v>
          </cell>
          <cell r="E87" t="str">
            <v>TECHNICAL SUPPORT SPAIN</v>
          </cell>
          <cell r="F87" t="str">
            <v>TECHNICAL SUPPORT SPAIN</v>
          </cell>
          <cell r="G87">
            <v>100</v>
          </cell>
          <cell r="H87">
            <v>29183.848408414997</v>
          </cell>
          <cell r="I87">
            <v>29183.848408415008</v>
          </cell>
          <cell r="J87">
            <v>0</v>
          </cell>
          <cell r="K87" t="str">
            <v>TECHNICAL SUPPORT SPAIN</v>
          </cell>
        </row>
        <row r="88">
          <cell r="A88">
            <v>1531</v>
          </cell>
          <cell r="B88" t="str">
            <v>RODRIGUEZ MINGUELA, ANGEL</v>
          </cell>
          <cell r="C88" t="str">
            <v>HIRED</v>
          </cell>
          <cell r="E88" t="str">
            <v>AAPP</v>
          </cell>
          <cell r="F88" t="str">
            <v>PROGRAMMER</v>
          </cell>
          <cell r="G88">
            <v>100</v>
          </cell>
          <cell r="H88">
            <v>30917.442307544999</v>
          </cell>
          <cell r="I88">
            <v>30917.442307545018</v>
          </cell>
          <cell r="J88">
            <v>0</v>
          </cell>
          <cell r="K88" t="str">
            <v>peoplenet</v>
          </cell>
        </row>
        <row r="89">
          <cell r="A89">
            <v>1532</v>
          </cell>
          <cell r="B89" t="str">
            <v>MARTIN TRABADO, PEDRO LUIS</v>
          </cell>
          <cell r="C89" t="str">
            <v>HIRED</v>
          </cell>
          <cell r="E89" t="str">
            <v>e-mind</v>
          </cell>
          <cell r="F89" t="str">
            <v>T.A. PROGRAMMER</v>
          </cell>
          <cell r="G89">
            <v>100</v>
          </cell>
          <cell r="H89">
            <v>28064.899161414993</v>
          </cell>
          <cell r="I89">
            <v>28064.899161415</v>
          </cell>
          <cell r="J89">
            <v>0</v>
          </cell>
          <cell r="K89" t="str">
            <v>e-mind</v>
          </cell>
        </row>
        <row r="90">
          <cell r="A90">
            <v>1539</v>
          </cell>
          <cell r="B90" t="str">
            <v>MARRUPE PULGAR, LUIS FERNANDO</v>
          </cell>
          <cell r="C90" t="str">
            <v>HIRED</v>
          </cell>
          <cell r="E90" t="str">
            <v>TECHNICAL SUPPORT SPAIN</v>
          </cell>
          <cell r="F90" t="str">
            <v>TECHNICAL SUPPORT SPAIN</v>
          </cell>
          <cell r="G90">
            <v>100</v>
          </cell>
          <cell r="H90">
            <v>29491.684396044999</v>
          </cell>
          <cell r="I90">
            <v>29491.684396044991</v>
          </cell>
          <cell r="J90">
            <v>0</v>
          </cell>
          <cell r="K90" t="str">
            <v>TECHNICAL SUPPORT SPAIN</v>
          </cell>
        </row>
        <row r="91">
          <cell r="A91">
            <v>1546</v>
          </cell>
          <cell r="B91" t="str">
            <v>ROMERO PEREZ, CESAR</v>
          </cell>
          <cell r="C91" t="str">
            <v>HIRED</v>
          </cell>
          <cell r="E91" t="str">
            <v>peoplenet</v>
          </cell>
          <cell r="F91" t="str">
            <v>ANALYST</v>
          </cell>
          <cell r="G91">
            <v>100</v>
          </cell>
          <cell r="H91">
            <v>31705.982223544997</v>
          </cell>
          <cell r="I91">
            <v>31705.982223545001</v>
          </cell>
          <cell r="J91">
            <v>0</v>
          </cell>
          <cell r="K91" t="str">
            <v>peoplenet</v>
          </cell>
        </row>
        <row r="92">
          <cell r="A92">
            <v>1553</v>
          </cell>
          <cell r="B92" t="str">
            <v>QUERO SEVILLA, EDUARDO</v>
          </cell>
          <cell r="C92" t="str">
            <v>HIRED</v>
          </cell>
          <cell r="E92" t="str">
            <v>e-mind</v>
          </cell>
          <cell r="F92" t="str">
            <v>CONSULTANT</v>
          </cell>
          <cell r="G92">
            <v>100</v>
          </cell>
          <cell r="H92">
            <v>41878.049960730001</v>
          </cell>
          <cell r="I92">
            <v>41878.049960730044</v>
          </cell>
          <cell r="J92">
            <v>0</v>
          </cell>
          <cell r="K92" t="str">
            <v>peoplenet</v>
          </cell>
        </row>
        <row r="93">
          <cell r="A93">
            <v>1558</v>
          </cell>
          <cell r="B93" t="str">
            <v>ARGANDOÑA MARTINEZ, ANA MARIA</v>
          </cell>
          <cell r="C93" t="str">
            <v>HIRED</v>
          </cell>
          <cell r="E93" t="str">
            <v>e-mind</v>
          </cell>
          <cell r="F93" t="str">
            <v>T.A. PROGRAMMER</v>
          </cell>
          <cell r="G93">
            <v>100</v>
          </cell>
          <cell r="H93">
            <v>30067.387948449996</v>
          </cell>
          <cell r="I93">
            <v>30067.387948450003</v>
          </cell>
          <cell r="J93">
            <v>0</v>
          </cell>
          <cell r="K93" t="str">
            <v>e-mind</v>
          </cell>
        </row>
        <row r="94">
          <cell r="A94">
            <v>1566</v>
          </cell>
          <cell r="B94" t="str">
            <v>GOMEZ SANCHEZ, EMILIO</v>
          </cell>
          <cell r="C94" t="str">
            <v>HIRED</v>
          </cell>
          <cell r="E94" t="str">
            <v>TECHNICAL SUPPORT SPAIN</v>
          </cell>
          <cell r="F94" t="str">
            <v>TECHNICAL SUPPORT SPAIN</v>
          </cell>
          <cell r="G94">
            <v>100</v>
          </cell>
          <cell r="H94">
            <v>33350.629375459997</v>
          </cell>
          <cell r="I94">
            <v>33350.62937545999</v>
          </cell>
          <cell r="J94">
            <v>0</v>
          </cell>
          <cell r="K94" t="str">
            <v>TECHNICAL SUPPORT SPAIN</v>
          </cell>
        </row>
        <row r="95">
          <cell r="A95">
            <v>1567</v>
          </cell>
          <cell r="B95" t="str">
            <v>SANCHEZ MINGUEZ, JORGE</v>
          </cell>
          <cell r="C95" t="str">
            <v>HIRED</v>
          </cell>
          <cell r="E95" t="str">
            <v>e-mind</v>
          </cell>
          <cell r="F95" t="str">
            <v>T.A. PROGRAMMER</v>
          </cell>
          <cell r="G95">
            <v>100</v>
          </cell>
          <cell r="H95">
            <v>29233.021091204995</v>
          </cell>
          <cell r="I95">
            <v>29233.021091204992</v>
          </cell>
          <cell r="J95">
            <v>0</v>
          </cell>
          <cell r="K95" t="str">
            <v>e-mind</v>
          </cell>
        </row>
        <row r="96">
          <cell r="A96">
            <v>1588</v>
          </cell>
          <cell r="B96" t="str">
            <v>ANDRES PARAMIO, SANTIAGO</v>
          </cell>
          <cell r="C96" t="str">
            <v>HIRED</v>
          </cell>
          <cell r="E96" t="str">
            <v>e-mind</v>
          </cell>
          <cell r="F96" t="str">
            <v>T.A. PROGRAMMER</v>
          </cell>
          <cell r="G96">
            <v>100</v>
          </cell>
          <cell r="H96">
            <v>34389.877783414995</v>
          </cell>
          <cell r="I96">
            <v>34389.877783415002</v>
          </cell>
          <cell r="J96">
            <v>0</v>
          </cell>
          <cell r="K96" t="str">
            <v>e-mind</v>
          </cell>
        </row>
        <row r="97">
          <cell r="A97">
            <v>20029</v>
          </cell>
          <cell r="B97" t="str">
            <v>IERACE ., MARINA EVA</v>
          </cell>
          <cell r="C97" t="str">
            <v>HIRED</v>
          </cell>
          <cell r="E97" t="str">
            <v>peoplenet</v>
          </cell>
          <cell r="F97" t="str">
            <v>CONSULTANT</v>
          </cell>
          <cell r="G97">
            <v>100</v>
          </cell>
          <cell r="H97">
            <v>46459.065049999997</v>
          </cell>
          <cell r="I97">
            <v>46459.065050000012</v>
          </cell>
          <cell r="J97">
            <v>0</v>
          </cell>
          <cell r="K97" t="str">
            <v>peoplenet</v>
          </cell>
        </row>
        <row r="98">
          <cell r="A98">
            <v>20038</v>
          </cell>
          <cell r="B98" t="str">
            <v>MEDINA IZAGUIRRE, MANUEL PABLO</v>
          </cell>
          <cell r="C98" t="str">
            <v>HIRED</v>
          </cell>
          <cell r="E98" t="str">
            <v>TECHNICAL SUPPORT SPAIN</v>
          </cell>
          <cell r="F98" t="str">
            <v>TECHNICAL SUPPORT SPAIN</v>
          </cell>
          <cell r="G98">
            <v>100</v>
          </cell>
          <cell r="H98">
            <v>52844.125500000002</v>
          </cell>
          <cell r="I98">
            <v>52844.125500000016</v>
          </cell>
          <cell r="J98">
            <v>0</v>
          </cell>
          <cell r="K98" t="str">
            <v>TECHNICAL SUPPORT SPAIN</v>
          </cell>
        </row>
        <row r="99">
          <cell r="A99">
            <v>30046</v>
          </cell>
          <cell r="B99" t="str">
            <v>GOMEZ CHAPARRO, KARINA</v>
          </cell>
          <cell r="C99" t="str">
            <v>HIRED</v>
          </cell>
          <cell r="E99" t="str">
            <v>TECHNICAL SUPPORT SPAIN</v>
          </cell>
          <cell r="F99" t="str">
            <v>TECHNICAL SUPPORT SPAIN</v>
          </cell>
          <cell r="G99">
            <v>100</v>
          </cell>
          <cell r="H99">
            <v>42209.471798115002</v>
          </cell>
          <cell r="I99">
            <v>42209.471798115017</v>
          </cell>
          <cell r="J99">
            <v>0</v>
          </cell>
          <cell r="K99" t="str">
            <v>TECHNICAL SUPPORT SPAIN</v>
          </cell>
        </row>
        <row r="100">
          <cell r="A100">
            <v>41012</v>
          </cell>
          <cell r="B100" t="str">
            <v>USERO PUERTAS, ESTHER</v>
          </cell>
          <cell r="C100" t="str">
            <v>HIRED</v>
          </cell>
          <cell r="E100" t="str">
            <v>AAPP</v>
          </cell>
          <cell r="F100" t="str">
            <v>PROJECT MANAGER</v>
          </cell>
          <cell r="G100">
            <v>100</v>
          </cell>
          <cell r="H100">
            <v>51848.627500000002</v>
          </cell>
          <cell r="I100">
            <v>51848.627500000017</v>
          </cell>
          <cell r="J100">
            <v>0</v>
          </cell>
          <cell r="K100" t="str">
            <v>peoplenet</v>
          </cell>
        </row>
        <row r="101">
          <cell r="A101">
            <v>41017</v>
          </cell>
          <cell r="B101" t="str">
            <v>RUIZ MARQUINA, FERNANDO</v>
          </cell>
          <cell r="C101" t="str">
            <v>HIRED</v>
          </cell>
          <cell r="E101" t="str">
            <v>CUSTOMER SERVICES SPAIN</v>
          </cell>
          <cell r="F101" t="str">
            <v>CUSTOMER SERVICES SPAIN</v>
          </cell>
          <cell r="G101">
            <v>100</v>
          </cell>
          <cell r="H101">
            <v>85389.794242825708</v>
          </cell>
          <cell r="I101">
            <v>85389.794242825723</v>
          </cell>
          <cell r="J101">
            <v>0</v>
          </cell>
          <cell r="K101" t="str">
            <v>CUSTOMER SERVICES SPAIN</v>
          </cell>
        </row>
        <row r="102">
          <cell r="A102">
            <v>41018</v>
          </cell>
          <cell r="B102" t="str">
            <v>MUÑOZ LOPEZ, DAVID</v>
          </cell>
          <cell r="C102" t="str">
            <v>HIRED</v>
          </cell>
          <cell r="E102" t="str">
            <v>TECHNICAL SUPPORT SPAIN</v>
          </cell>
          <cell r="F102" t="str">
            <v>TECHNICAL SUPPORT SPAIN</v>
          </cell>
          <cell r="G102">
            <v>100</v>
          </cell>
          <cell r="H102">
            <v>52859.971600000004</v>
          </cell>
          <cell r="I102">
            <v>52859.971600000019</v>
          </cell>
          <cell r="J102">
            <v>0</v>
          </cell>
          <cell r="K102" t="str">
            <v>TECHNICAL SUPPORT SPAIN</v>
          </cell>
        </row>
        <row r="103">
          <cell r="A103">
            <v>60003</v>
          </cell>
          <cell r="B103" t="str">
            <v>BARRAGAN MONTES, ANA DEL ROCIO</v>
          </cell>
          <cell r="C103" t="str">
            <v>HIRED</v>
          </cell>
          <cell r="E103" t="str">
            <v>TECHNICAL SUPPORT SPAIN</v>
          </cell>
          <cell r="F103" t="str">
            <v>TECHNICAL SUPPORT SPAIN</v>
          </cell>
          <cell r="G103">
            <v>87.5</v>
          </cell>
          <cell r="H103">
            <v>46836.333050000001</v>
          </cell>
          <cell r="I103">
            <v>42276.112693750016</v>
          </cell>
          <cell r="J103">
            <v>-4560.2203562499853</v>
          </cell>
          <cell r="K103" t="str">
            <v>TECHNICAL SUPPORT SPAIN</v>
          </cell>
        </row>
        <row r="104">
          <cell r="A104" t="str">
            <v>M0085</v>
          </cell>
          <cell r="B104" t="str">
            <v>MARTINEZ MOLINA, MARCOS ANTONIO</v>
          </cell>
          <cell r="C104" t="str">
            <v>HIRED</v>
          </cell>
          <cell r="E104" t="str">
            <v>peoplenet</v>
          </cell>
          <cell r="F104" t="str">
            <v>CONSULTANT</v>
          </cell>
          <cell r="G104">
            <v>100</v>
          </cell>
          <cell r="H104">
            <v>47153.371099999997</v>
          </cell>
          <cell r="I104">
            <v>47153.371100000011</v>
          </cell>
          <cell r="J104">
            <v>0</v>
          </cell>
          <cell r="K104" t="str">
            <v>peoplenet</v>
          </cell>
        </row>
        <row r="105">
          <cell r="A105" t="str">
            <v>M0117</v>
          </cell>
          <cell r="B105" t="str">
            <v>JIMENEZ GUINEA, CARLOS</v>
          </cell>
          <cell r="C105" t="str">
            <v>HIRED</v>
          </cell>
          <cell r="E105" t="str">
            <v>peoplenet</v>
          </cell>
          <cell r="F105" t="str">
            <v>CONSULTANT</v>
          </cell>
          <cell r="G105">
            <v>100</v>
          </cell>
          <cell r="H105">
            <v>37576.717429144992</v>
          </cell>
          <cell r="I105">
            <v>37576.717429145006</v>
          </cell>
          <cell r="J105">
            <v>0</v>
          </cell>
          <cell r="K105" t="str">
            <v>peoplenet</v>
          </cell>
        </row>
        <row r="106">
          <cell r="A106" t="str">
            <v>M0733</v>
          </cell>
          <cell r="B106" t="str">
            <v>FRANCES FERNANDEZ-CASTAÑEDA, JAIME</v>
          </cell>
          <cell r="C106" t="str">
            <v>HIRED</v>
          </cell>
          <cell r="E106" t="str">
            <v>TECHNICAL SUPPORT SPAIN</v>
          </cell>
          <cell r="F106" t="str">
            <v>TECHNICAL SUPPORT SPAIN</v>
          </cell>
          <cell r="G106">
            <v>100</v>
          </cell>
          <cell r="H106">
            <v>24988.940999999999</v>
          </cell>
          <cell r="I106">
            <v>24988.940999999992</v>
          </cell>
          <cell r="J106">
            <v>0</v>
          </cell>
          <cell r="K106" t="str">
            <v>TECHNICAL SUPPORT SPAIN</v>
          </cell>
        </row>
        <row r="107">
          <cell r="A107" t="str">
            <v>M0849</v>
          </cell>
          <cell r="B107" t="str">
            <v>HERRERO GOMEZ, DANIEL</v>
          </cell>
          <cell r="C107" t="str">
            <v>HIRED</v>
          </cell>
          <cell r="E107" t="str">
            <v>peoplenet</v>
          </cell>
          <cell r="F107" t="str">
            <v>PROGRAMMER</v>
          </cell>
          <cell r="G107">
            <v>100</v>
          </cell>
          <cell r="H107">
            <v>22527.530311499999</v>
          </cell>
          <cell r="I107">
            <v>22527.530311500002</v>
          </cell>
          <cell r="J107">
            <v>0</v>
          </cell>
          <cell r="K107" t="str">
            <v>peoplenet</v>
          </cell>
        </row>
        <row r="108">
          <cell r="A108" t="str">
            <v>M0893</v>
          </cell>
          <cell r="B108" t="str">
            <v>DE MINGO MARTOS, RAUL</v>
          </cell>
          <cell r="C108" t="str">
            <v>HIRED</v>
          </cell>
          <cell r="E108" t="str">
            <v>peoplenet</v>
          </cell>
          <cell r="F108" t="str">
            <v>PROGRAMMER</v>
          </cell>
          <cell r="G108">
            <v>100</v>
          </cell>
          <cell r="H108">
            <v>22527.530311499999</v>
          </cell>
          <cell r="I108">
            <v>22527.530311500002</v>
          </cell>
          <cell r="J108">
            <v>0</v>
          </cell>
          <cell r="K108" t="str">
            <v>peoplenet</v>
          </cell>
        </row>
        <row r="109">
          <cell r="A109" t="str">
            <v>M0991</v>
          </cell>
          <cell r="B109" t="str">
            <v>DO CAMPO BERRIATUA, NEREA</v>
          </cell>
          <cell r="C109" t="str">
            <v>HIRED</v>
          </cell>
          <cell r="E109" t="str">
            <v>TECHNICAL SUPPORT SPAIN</v>
          </cell>
          <cell r="F109" t="str">
            <v>TECHNICAL SUPPORT SPAIN</v>
          </cell>
          <cell r="G109">
            <v>100</v>
          </cell>
          <cell r="H109">
            <v>24988.940999999999</v>
          </cell>
          <cell r="I109">
            <v>24988.940999999992</v>
          </cell>
          <cell r="J109">
            <v>0</v>
          </cell>
          <cell r="K109" t="str">
            <v>TECHNICAL SUPPORT SPAIN</v>
          </cell>
        </row>
        <row r="110">
          <cell r="A110" t="str">
            <v>M1003</v>
          </cell>
          <cell r="B110" t="str">
            <v>CUESTA MUÑOZ, EDUARDO</v>
          </cell>
          <cell r="C110" t="str">
            <v>HIRED</v>
          </cell>
          <cell r="E110" t="str">
            <v>TECHNICAL SUPPORT SPAIN</v>
          </cell>
          <cell r="F110" t="str">
            <v>TECHNICAL SUPPORT SPAIN</v>
          </cell>
          <cell r="G110">
            <v>100</v>
          </cell>
          <cell r="H110">
            <v>22527.530311499999</v>
          </cell>
          <cell r="I110">
            <v>22527.530311500002</v>
          </cell>
          <cell r="J110">
            <v>0</v>
          </cell>
          <cell r="K110" t="str">
            <v>TECHNICAL SUPPORT SPAIN</v>
          </cell>
        </row>
        <row r="111">
          <cell r="A111" t="str">
            <v>M0001</v>
          </cell>
          <cell r="B111" t="str">
            <v>FERNANDEZ SAN SALVADOR, ANA</v>
          </cell>
          <cell r="C111" t="str">
            <v>HIRED</v>
          </cell>
          <cell r="E111" t="str">
            <v>e-mind</v>
          </cell>
          <cell r="F111" t="str">
            <v>PROJECT MANAGER</v>
          </cell>
          <cell r="G111">
            <v>100</v>
          </cell>
          <cell r="H111">
            <v>24988.940999999999</v>
          </cell>
          <cell r="I111">
            <v>24988.940999999992</v>
          </cell>
          <cell r="J111">
            <v>0</v>
          </cell>
          <cell r="K111" t="str">
            <v>peoplenet</v>
          </cell>
        </row>
        <row r="112">
          <cell r="I112">
            <v>0</v>
          </cell>
          <cell r="J112">
            <v>0</v>
          </cell>
        </row>
        <row r="113">
          <cell r="I113">
            <v>0</v>
          </cell>
          <cell r="J113">
            <v>0</v>
          </cell>
        </row>
        <row r="114">
          <cell r="I114">
            <v>0</v>
          </cell>
          <cell r="J114">
            <v>0</v>
          </cell>
        </row>
        <row r="115">
          <cell r="I115">
            <v>0</v>
          </cell>
          <cell r="J115">
            <v>0</v>
          </cell>
        </row>
        <row r="116">
          <cell r="I116">
            <v>0</v>
          </cell>
          <cell r="J116">
            <v>0</v>
          </cell>
        </row>
        <row r="117">
          <cell r="I117">
            <v>0</v>
          </cell>
          <cell r="J117">
            <v>0</v>
          </cell>
        </row>
        <row r="118">
          <cell r="I118">
            <v>0</v>
          </cell>
          <cell r="J118">
            <v>0</v>
          </cell>
        </row>
        <row r="119">
          <cell r="I119">
            <v>0</v>
          </cell>
          <cell r="J119">
            <v>0</v>
          </cell>
        </row>
        <row r="120">
          <cell r="I120">
            <v>0</v>
          </cell>
          <cell r="J120">
            <v>0</v>
          </cell>
        </row>
        <row r="121">
          <cell r="I121">
            <v>0</v>
          </cell>
          <cell r="J121">
            <v>0</v>
          </cell>
        </row>
        <row r="122">
          <cell r="I122">
            <v>0</v>
          </cell>
          <cell r="J122">
            <v>0</v>
          </cell>
        </row>
        <row r="123">
          <cell r="I123">
            <v>0</v>
          </cell>
          <cell r="J123">
            <v>0</v>
          </cell>
        </row>
        <row r="124">
          <cell r="I124">
            <v>0</v>
          </cell>
          <cell r="J124">
            <v>0</v>
          </cell>
        </row>
        <row r="125">
          <cell r="I125">
            <v>0</v>
          </cell>
          <cell r="J125">
            <v>0</v>
          </cell>
        </row>
        <row r="126">
          <cell r="I126">
            <v>0</v>
          </cell>
          <cell r="J126">
            <v>0</v>
          </cell>
        </row>
        <row r="127">
          <cell r="I127">
            <v>0</v>
          </cell>
          <cell r="J127">
            <v>0</v>
          </cell>
        </row>
        <row r="128">
          <cell r="I128">
            <v>0</v>
          </cell>
          <cell r="J128">
            <v>0</v>
          </cell>
        </row>
        <row r="129">
          <cell r="I129">
            <v>0</v>
          </cell>
          <cell r="J129">
            <v>0</v>
          </cell>
        </row>
        <row r="130">
          <cell r="I130">
            <v>0</v>
          </cell>
          <cell r="J130">
            <v>0</v>
          </cell>
        </row>
        <row r="131">
          <cell r="I131">
            <v>0</v>
          </cell>
          <cell r="J131">
            <v>0</v>
          </cell>
        </row>
        <row r="132">
          <cell r="I132">
            <v>0</v>
          </cell>
          <cell r="J132">
            <v>0</v>
          </cell>
        </row>
      </sheetData>
      <sheetData sheetId="2" refreshError="1"/>
      <sheetData sheetId="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AutoOpen Stub Data"/>
      <sheetName val="Macros"/>
      <sheetName val="ATW"/>
      <sheetName val="Lock"/>
      <sheetName val="TemplateInformation"/>
    </sheetNames>
    <sheetDataSet>
      <sheetData sheetId="0">
        <row r="1">
          <cell r="E1">
            <v>3</v>
          </cell>
        </row>
      </sheetData>
      <sheetData sheetId="1">
        <row r="1">
          <cell r="E1">
            <v>3</v>
          </cell>
        </row>
      </sheetData>
      <sheetData sheetId="2" refreshError="1"/>
      <sheetData sheetId="3"/>
      <sheetData sheetId="4"/>
      <sheetData sheetId="5"/>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AutoOpen Stub Data"/>
      <sheetName val="Macros"/>
      <sheetName val="ATW"/>
      <sheetName val="Lock"/>
      <sheetName val="TemplateInformation"/>
    </sheetNames>
    <sheetDataSet>
      <sheetData sheetId="0">
        <row r="1">
          <cell r="E1">
            <v>3</v>
          </cell>
        </row>
      </sheetData>
      <sheetData sheetId="1">
        <row r="1">
          <cell r="E1">
            <v>3</v>
          </cell>
        </row>
      </sheetData>
      <sheetData sheetId="2" refreshError="1"/>
      <sheetData sheetId="3"/>
      <sheetData sheetId="4"/>
      <sheetData sheetId="5"/>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entarios"/>
      <sheetName val="balcomp"/>
      <sheetName val="pygcomp"/>
      <sheetName val="110505 Caja"/>
      <sheetName val="111005 Bancos (Santander)"/>
      <sheetName val="111005 Bancos (Citibank)"/>
      <sheetName val="1225 Inversiones"/>
      <sheetName val="130505 Clientes Nles "/>
      <sheetName val="1399 Provision de Cartera"/>
      <sheetName val="1330 Anticipos"/>
      <sheetName val="1345 Ingresos por Cobrar"/>
      <sheetName val="1355 Anticipos Imptos y C"/>
      <sheetName val="1365 Cuentas por Cobrar"/>
      <sheetName val="1380 Deudores "/>
      <sheetName val="1435 Kardex Inv. Importado"/>
      <sheetName val="1435 Kardex Inv.Nal."/>
      <sheetName val="1465 Inv transito"/>
      <sheetName val="15 Activos"/>
      <sheetName val="16 INTANGIBLES"/>
      <sheetName val="1710 Diferidos "/>
      <sheetName val="2105-Oblig.Fin"/>
      <sheetName val="2205 Prov.Nal"/>
      <sheetName val="2210 Prov.Exter."/>
      <sheetName val="23 Ctas x Pgr"/>
      <sheetName val="2365-67 Rtfte"/>
      <sheetName val="2368 Ica Retenido"/>
      <sheetName val="2370 Aportes xP"/>
      <sheetName val="2408-IVA  "/>
      <sheetName val="Hoja3"/>
      <sheetName val="Hoja4"/>
      <sheetName val="Base iva May-Jun"/>
      <sheetName val="IVA no grav jul"/>
      <sheetName val="2412-ICA "/>
      <sheetName val="2505- C x p Nomina"/>
      <sheetName val="2605-Comisiones"/>
      <sheetName val="2605-Costos Estim."/>
      <sheetName val="2705-Ingresos Rec. Ant"/>
      <sheetName val="261095-Bonos "/>
      <sheetName val="2805-Anticipos"/>
      <sheetName val="4135- Ing.xFac."/>
      <sheetName val="54 renta ordinaria"/>
      <sheetName val="54 renta presuntiva"/>
      <sheetName val="6-Costo de Ventas"/>
      <sheetName val="Nomina"/>
      <sheetName val="Balance de Prueba"/>
      <sheetName val="Auxiliar"/>
      <sheetName val="CONSECUTIVOS"/>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entarios"/>
      <sheetName val="balcomp"/>
      <sheetName val="pygcomp"/>
      <sheetName val="110505 Caja"/>
      <sheetName val="111005 Bancos (Santander)"/>
      <sheetName val="111005 Bancos (Citibank)"/>
      <sheetName val="1225 Inversiones"/>
      <sheetName val="130505 Clientes Nles "/>
      <sheetName val="1399 Provision de Cartera"/>
      <sheetName val="1330 Anticipos"/>
      <sheetName val="1345 Ingresos por Cobrar"/>
      <sheetName val="1355 Anticipos Imptos y C"/>
      <sheetName val="1365 Cuentas por Cobrar"/>
      <sheetName val="1380 Deudores "/>
      <sheetName val="1435 Kardex Inv. Importado"/>
      <sheetName val="1435 Kardex Inv.Nal."/>
      <sheetName val="1465 Inv transito"/>
      <sheetName val="15 Activos"/>
      <sheetName val="16 INTANGIBLES"/>
      <sheetName val="1710 Diferidos "/>
      <sheetName val="2105-Oblig.Fin"/>
      <sheetName val="2205 Prov.Nal"/>
      <sheetName val="2210 Prov.Exter."/>
      <sheetName val="23 Ctas x Pgr"/>
      <sheetName val="2365-67 Rtfte"/>
      <sheetName val="2368 Ica Retenido"/>
      <sheetName val="2370 Aportes xP"/>
      <sheetName val="2408-IVA  "/>
      <sheetName val="Hoja3"/>
      <sheetName val="Hoja4"/>
      <sheetName val="Base iva May-Jun"/>
      <sheetName val="IVA no grav jul"/>
      <sheetName val="2412-ICA "/>
      <sheetName val="2505- C x p Nomina"/>
      <sheetName val="2605-Comisiones"/>
      <sheetName val="2605-Costos Estim."/>
      <sheetName val="2705-Ingresos Rec. Ant"/>
      <sheetName val="261095-Bonos "/>
      <sheetName val="2805-Anticipos"/>
      <sheetName val="4135- Ing.xFac."/>
      <sheetName val="54 renta ordinaria"/>
      <sheetName val="54 renta presuntiva"/>
      <sheetName val="6-Costo de Ventas"/>
      <sheetName val="Nomina"/>
      <sheetName val="Balance de Prueba"/>
      <sheetName val="Auxiliar"/>
      <sheetName val="CONSECUTIVOS"/>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BANCO"/>
    </sheetNames>
    <sheetDataSet>
      <sheetData sheetId="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BANCO"/>
    </sheetNames>
    <sheetDataSet>
      <sheetData sheetId="0"/>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
      <sheetName val="PyG"/>
      <sheetName val="Bancos"/>
      <sheetName val="CXC1305"/>
      <sheetName val="1330 - Anticipos y Avances"/>
      <sheetName val="Ant Imp 1355"/>
      <sheetName val="1365 - CxC Trabajadores"/>
      <sheetName val="1380 - Deudores varios"/>
      <sheetName val="Resumen Activos"/>
      <sheetName val="intagibles_16"/>
      <sheetName val="diferidos 17"/>
      <sheetName val="cta 23"/>
      <sheetName val="Cta 23 socios"/>
      <sheetName val="amal_retencion1206dr"/>
      <sheetName val="amal_retencion1206_and"/>
      <sheetName val="amal_reteica1203dr"/>
      <sheetName val="amal_reteica1203_and"/>
      <sheetName val="amal_ica1203dr"/>
      <sheetName val="ICA"/>
      <sheetName val="amal_iva1203dr"/>
      <sheetName val="IVA"/>
      <sheetName val="Aux Iva"/>
      <sheetName val="Consolidacion Nomina"/>
      <sheetName val="Aportes de nómina"/>
      <sheetName val="25 - Obligaciones Laborales"/>
      <sheetName val="26 - Prov. Prest. Sociales"/>
      <sheetName val="RENTA"/>
      <sheetName val="B. Prueba"/>
      <sheetName val="Auxiliar Ctas"/>
      <sheetName val="RTE FTE"/>
      <sheetName val="IVA."/>
      <sheetName val="ICA."/>
      <sheetName val="RTE IC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
      <sheetName val="Budget Total France"/>
      <sheetName val="Budget Check (inclus Loc)"/>
      <sheetName val="Budget DO"/>
      <sheetName val="HC DO"/>
      <sheetName val="Budget Sales HRMS"/>
      <sheetName val="HC Sales HR"/>
      <sheetName val="Budget PKMS"/>
      <sheetName val="HC PKMS"/>
      <sheetName val="Budget BD&amp;PS"/>
      <sheetName val="HC BD&amp;PS"/>
      <sheetName val="Budget Services"/>
      <sheetName val="Budget Services Dn"/>
      <sheetName val="HC SDn"/>
      <sheetName val="Budget Services Qualite"/>
      <sheetName val="HC SQua"/>
      <sheetName val="Budget Services DT"/>
      <sheetName val="HC SDt"/>
      <sheetName val="Budget Training"/>
      <sheetName val="HC STrai"/>
      <sheetName val="Budget Proj"/>
      <sheetName val="HC SProjets"/>
      <sheetName val="Budget SG&amp;A"/>
      <sheetName val="HC G&amp;A"/>
      <sheetName val="Budget Localisation"/>
      <sheetName val="HC Loc"/>
      <sheetName val="HC Conso"/>
      <sheetName val="Détail Mktg"/>
      <sheetName val="Depreciation"/>
      <sheetName val="Synthèse Partenaires"/>
      <sheetName val="General expenses"/>
      <sheetName val="Property tax"/>
      <sheetName val="Comment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2">
          <cell r="B2">
            <v>0.02</v>
          </cell>
        </row>
      </sheetData>
      <sheetData sheetId="31" refreshError="1"/>
      <sheetData sheetId="32"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ual vs Budget Services END"/>
      <sheetName val="Actual vs Budget Services MOY"/>
      <sheetName val="Comparatif Moyenne Budget"/>
      <sheetName val="Synthèse"/>
      <sheetName val="Synthèse END OF"/>
      <sheetName val="Synthèse France Moyenne"/>
      <sheetName val="Synthèse  France End of "/>
      <sheetName val="H.C. France End of"/>
      <sheetName val="Synthèse (2)"/>
      <sheetName val="People"/>
      <sheetName val="Ventilation"/>
      <sheetName val="Dynamic Table"/>
      <sheetName val="Tables"/>
      <sheetName val="Critères"/>
      <sheetName val="Comparatif Budget"/>
      <sheetName val="Synthèse France End of"/>
      <sheetName val="Synthèse Fr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6">
          <cell r="A6" t="str">
            <v>DP000011</v>
          </cell>
        </row>
        <row r="7">
          <cell r="A7" t="str">
            <v>DP000027</v>
          </cell>
        </row>
        <row r="8">
          <cell r="A8" t="str">
            <v>DP000032</v>
          </cell>
        </row>
        <row r="9">
          <cell r="A9" t="str">
            <v>DP000122</v>
          </cell>
        </row>
        <row r="10">
          <cell r="A10" t="str">
            <v>DP330003</v>
          </cell>
        </row>
        <row r="11">
          <cell r="A11" t="str">
            <v>DP330004</v>
          </cell>
        </row>
        <row r="12">
          <cell r="A12" t="str">
            <v>DP330005</v>
          </cell>
        </row>
        <row r="13">
          <cell r="A13" t="str">
            <v>DP330006</v>
          </cell>
        </row>
        <row r="14">
          <cell r="A14" t="str">
            <v>DP330007</v>
          </cell>
        </row>
        <row r="15">
          <cell r="A15" t="str">
            <v>DP330008</v>
          </cell>
        </row>
        <row r="16">
          <cell r="A16" t="str">
            <v>DP330009</v>
          </cell>
        </row>
        <row r="17">
          <cell r="A17" t="str">
            <v>DP330010</v>
          </cell>
        </row>
        <row r="18">
          <cell r="A18" t="str">
            <v>DP330012</v>
          </cell>
        </row>
        <row r="19">
          <cell r="A19" t="str">
            <v>DP330013</v>
          </cell>
        </row>
        <row r="20">
          <cell r="A20" t="str">
            <v>DP330014</v>
          </cell>
        </row>
        <row r="21">
          <cell r="A21" t="str">
            <v>DP330015</v>
          </cell>
        </row>
        <row r="22">
          <cell r="A22" t="str">
            <v>DP330016</v>
          </cell>
        </row>
        <row r="23">
          <cell r="A23" t="str">
            <v>DP330017</v>
          </cell>
        </row>
        <row r="24">
          <cell r="A24" t="str">
            <v>DP330018</v>
          </cell>
        </row>
        <row r="25">
          <cell r="A25" t="str">
            <v>DP330019</v>
          </cell>
        </row>
        <row r="26">
          <cell r="A26" t="str">
            <v>DP330020</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nsitivities"/>
      <sheetName val="ScenarioAuxiliar"/>
      <sheetName val="PRINT"/>
      <sheetName val="Tittle"/>
      <sheetName val="Scenarios"/>
      <sheetName val="Summary_PR"/>
      <sheetName val="Summary_98R"/>
      <sheetName val="Asumptions"/>
      <sheetName val="2003"/>
      <sheetName val="Collections-Payments"/>
      <sheetName val="Cash"/>
      <sheetName val="Investments"/>
      <sheetName val="P&amp;L"/>
      <sheetName val="Balance"/>
      <sheetName val="Current Deff"/>
      <sheetName val="New Deff"/>
      <sheetName val="Payments-BU"/>
      <sheetName val="Chart1"/>
      <sheetName val="Sheet1"/>
      <sheetName val="99Cash"/>
    </sheetNames>
    <sheetDataSet>
      <sheetData sheetId="0" refreshError="1"/>
      <sheetData sheetId="1" refreshError="1">
        <row r="3">
          <cell r="T3">
            <v>170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PyG"/>
      <sheetName val="Bancos"/>
      <sheetName val="CXC1305"/>
      <sheetName val="Anti1330"/>
      <sheetName val="Ant Imp 1355"/>
      <sheetName val="1365"/>
      <sheetName val="1365 - CXC Empleados"/>
      <sheetName val="1380"/>
      <sheetName val="Resumen Activos"/>
      <sheetName val="diferidos 17"/>
      <sheetName val="Ct21"/>
      <sheetName val="cta 23"/>
      <sheetName val="Cta 23 socios"/>
      <sheetName val="FORMUL RETEFTE"/>
      <sheetName val="Retefte "/>
      <sheetName val="Rete-ica "/>
      <sheetName val="Aportes de nómina"/>
      <sheetName val="Form iva"/>
      <sheetName val="IVA presentado"/>
      <sheetName val="Auxiliar IVA presentado"/>
      <sheetName val="ica presentado"/>
      <sheetName val="Consolidación de nómina"/>
      <sheetName val="25 - Obligaciones Laborales"/>
      <sheetName val="Acreedores"/>
      <sheetName val="CTA 28"/>
      <sheetName val="consolidación prest.sociales"/>
      <sheetName val="RENTA"/>
      <sheetName val="diciembre"/>
      <sheetName val="26 Prov.Prestaciones sociales"/>
      <sheetName val="Otros Pas 28"/>
      <sheetName val="Auxiliar ene-nov"/>
      <sheetName val="comentarios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G"/>
      <sheetName val="PYG"/>
      <sheetName val="EFE"/>
      <sheetName val="ECSF"/>
      <sheetName val="ECP"/>
      <sheetName val="NOTAS"/>
      <sheetName val="proyecto Distr utilidades"/>
      <sheetName val="proyecto Distr utilidades (2)"/>
      <sheetName val="FLUJO"/>
      <sheetName val="bceagroescondido"/>
      <sheetName val="ANEXO VARIACIONES"/>
    </sheetNames>
    <sheetDataSet>
      <sheetData sheetId="0"/>
      <sheetData sheetId="1"/>
      <sheetData sheetId="2"/>
      <sheetData sheetId="3"/>
      <sheetData sheetId="4">
        <row r="1">
          <cell r="A1" t="str">
            <v>G.I. CONSULTORES ANDINOS S.A.</v>
          </cell>
        </row>
        <row r="2">
          <cell r="A2" t="str">
            <v xml:space="preserve">ESTADO DE CAMBIOS EN EL PATRIMONIO </v>
          </cell>
        </row>
        <row r="4">
          <cell r="A4" t="str">
            <v xml:space="preserve"> A 31 DE DICIEMBRE DE 2008 Y 30 DE JUNIO DE 2009</v>
          </cell>
        </row>
        <row r="5">
          <cell r="A5" t="str">
            <v xml:space="preserve"> (Expresado en  miles de pesos colombianos)</v>
          </cell>
        </row>
        <row r="8">
          <cell r="A8" t="str">
            <v xml:space="preserve">Concepto </v>
          </cell>
          <cell r="B8" t="str">
            <v xml:space="preserve">Capital </v>
          </cell>
          <cell r="C8" t="str">
            <v>Reserva legal</v>
          </cell>
          <cell r="D8" t="str">
            <v xml:space="preserve">Revalorizaciòn patrimonio </v>
          </cell>
          <cell r="E8" t="str">
            <v>Resultado de ejercicios anteriores</v>
          </cell>
          <cell r="F8" t="str">
            <v xml:space="preserve">Resultado del ejercicio </v>
          </cell>
          <cell r="G8" t="str">
            <v>Superavit por valorizaciones</v>
          </cell>
          <cell r="H8" t="str">
            <v>Total patrimonio</v>
          </cell>
        </row>
      </sheetData>
      <sheetData sheetId="5"/>
      <sheetData sheetId="6"/>
      <sheetData sheetId="7"/>
      <sheetData sheetId="8"/>
      <sheetData sheetId="9"/>
      <sheetData sheetId="1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CP"/>
      <sheetName val="BG"/>
      <sheetName val="PYG"/>
      <sheetName val="EFE"/>
      <sheetName val="ECSF"/>
      <sheetName val="NOTAS"/>
      <sheetName val="proyecto Distr utilidades"/>
      <sheetName val="proyecto Distr utilidades (2)"/>
      <sheetName val="FLUJO"/>
      <sheetName val="bceagroescondido"/>
      <sheetName val="ANEXO VARIACIONES"/>
    </sheetNames>
    <sheetDataSet>
      <sheetData sheetId="0" refreshError="1">
        <row r="1">
          <cell r="A1" t="str">
            <v>G.I. CONSULTORES ANDINOS S.A.</v>
          </cell>
        </row>
        <row r="2">
          <cell r="A2" t="str">
            <v xml:space="preserve">ESTADO DE CAMBIOS EN EL PATRIMONIO </v>
          </cell>
        </row>
        <row r="4">
          <cell r="A4" t="str">
            <v xml:space="preserve"> A 31 DE DICIEMBRE DE 2008 Y 30 DE JUNIO DE 2009</v>
          </cell>
        </row>
        <row r="5">
          <cell r="A5" t="str">
            <v xml:space="preserve"> (Expresado en  miles de pesos colombianos)</v>
          </cell>
        </row>
        <row r="8">
          <cell r="A8" t="str">
            <v xml:space="preserve">Concepto </v>
          </cell>
          <cell r="B8" t="str">
            <v xml:space="preserve">Capital </v>
          </cell>
          <cell r="C8" t="str">
            <v>Reserva legal</v>
          </cell>
          <cell r="D8" t="str">
            <v xml:space="preserve">Revalorizaciòn patrimonio </v>
          </cell>
          <cell r="E8" t="str">
            <v>Resultado de ejercicios anteriores</v>
          </cell>
          <cell r="F8" t="str">
            <v xml:space="preserve">Resultado del ejercicio </v>
          </cell>
          <cell r="G8" t="str">
            <v>Superavit por valorizaciones</v>
          </cell>
          <cell r="H8" t="str">
            <v>Total patrimonio</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Ne pas utiliser"/>
      <sheetName val="Pipe"/>
      <sheetName val="Sales Funnel Nb"/>
      <sheetName val="Prospects Nb  Details"/>
      <sheetName val="Sales Funnel Rev"/>
      <sheetName val="Licence  Détail"/>
      <sheetName val="Licence Statut"/>
      <sheetName val="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C2" t="str">
            <v>PC</v>
          </cell>
          <cell r="G2" t="str">
            <v>0- KA</v>
          </cell>
          <cell r="L2" t="str">
            <v>CAP GEMINI</v>
          </cell>
        </row>
        <row r="3">
          <cell r="C3" t="str">
            <v>FR</v>
          </cell>
          <cell r="G3" t="str">
            <v>00- SIGNED</v>
          </cell>
          <cell r="L3" t="str">
            <v>UN ILOG</v>
          </cell>
        </row>
        <row r="4">
          <cell r="C4" t="str">
            <v>XD</v>
          </cell>
          <cell r="G4" t="str">
            <v>1- CLOS</v>
          </cell>
          <cell r="L4" t="str">
            <v>STERIA</v>
          </cell>
        </row>
        <row r="5">
          <cell r="C5" t="str">
            <v>GH</v>
          </cell>
          <cell r="G5" t="str">
            <v>2- SH-LST</v>
          </cell>
          <cell r="L5" t="str">
            <v>AUTRES</v>
          </cell>
        </row>
        <row r="6">
          <cell r="C6" t="str">
            <v>MA</v>
          </cell>
          <cell r="G6" t="str">
            <v>3- QUAL</v>
          </cell>
        </row>
        <row r="7">
          <cell r="C7" t="str">
            <v>MG</v>
          </cell>
          <cell r="G7" t="str">
            <v>4- OPP</v>
          </cell>
        </row>
        <row r="8">
          <cell r="C8" t="str">
            <v>TR</v>
          </cell>
          <cell r="G8" t="str">
            <v>5- CNTCT</v>
          </cell>
        </row>
        <row r="9">
          <cell r="C9" t="str">
            <v>XM</v>
          </cell>
          <cell r="G9" t="str">
            <v>6- LOST</v>
          </cell>
        </row>
        <row r="10">
          <cell r="C10" t="str">
            <v>XDD</v>
          </cell>
          <cell r="G10" t="str">
            <v>9- DISQ</v>
          </cell>
        </row>
      </sheetData>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S SUMMARY"/>
      <sheetName val="ADM"/>
      <sheetName val="ZZADM"/>
      <sheetName val="MKTG"/>
      <sheetName val="CLECOM"/>
      <sheetName val="CLEPROJ"/>
      <sheetName val="CODIR"/>
      <sheetName val="CONSO IE"/>
      <sheetName val="IE"/>
      <sheetName val="IEINA"/>
      <sheetName val="IEINB"/>
      <sheetName val="IEINC"/>
      <sheetName val="IEIND"/>
      <sheetName val="II"/>
      <sheetName val="MAEDI"/>
      <sheetName val="MASIG"/>
      <sheetName val="MATZA"/>
      <sheetName val="SUHOTD"/>
      <sheetName val="SUHOTP"/>
      <sheetName val="SUSYS"/>
      <sheetName val="TOLAS"/>
      <sheetName val="DET ABL"/>
      <sheetName val="DET LOAN"/>
      <sheetName val="DET ADONIX"/>
      <sheetName val="Modèle"/>
      <sheetName val="Natures"/>
      <sheetName val="Orga 2005"/>
      <sheetName val="Sections 2004"/>
      <sheetName val="Paramètr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4">
          <cell r="B4">
            <v>0</v>
          </cell>
        </row>
      </sheetData>
      <sheetData sheetId="29"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X SUMMARY"/>
      <sheetName val="ADX SUMMARY (2)"/>
      <sheetName val="ADX SUMMARY (3)"/>
      <sheetName val="An 1 Natures"/>
      <sheetName val="An 1 Natures (2)"/>
      <sheetName val="Marketing Detail"/>
      <sheetName val="Consulting fees detail"/>
      <sheetName val="Taxes detail"/>
      <sheetName val="Facilities detail"/>
      <sheetName val="Communication detail"/>
      <sheetName val="Other ext ch detail"/>
      <sheetName val="2005 ADX Chart"/>
      <sheetName val="An 2 Orga ADX 2005"/>
      <sheetName val="An 3 Orga AAS ABEL 2005"/>
      <sheetName val="An 9 Calendrier"/>
    </sheetNames>
    <sheetDataSet>
      <sheetData sheetId="0" refreshError="1"/>
      <sheetData sheetId="1" refreshError="1"/>
      <sheetData sheetId="2" refreshError="1"/>
      <sheetData sheetId="3" refreshError="1">
        <row r="6">
          <cell r="C6" t="str">
            <v>Licence</v>
          </cell>
          <cell r="E6" t="str">
            <v>Licence fee on ADONIX software</v>
          </cell>
        </row>
        <row r="7">
          <cell r="C7" t="str">
            <v>Licence 3d party</v>
          </cell>
          <cell r="E7" t="str">
            <v>Licence fee on third party software</v>
          </cell>
        </row>
        <row r="8">
          <cell r="C8" t="str">
            <v>Maintenance</v>
          </cell>
          <cell r="E8" t="str">
            <v xml:space="preserve">Maintenance fee on ADONIX software </v>
          </cell>
        </row>
        <row r="9">
          <cell r="C9" t="str">
            <v>Maintenance 3d party</v>
          </cell>
          <cell r="E9" t="str">
            <v xml:space="preserve">Maintenance fee on 3d party software </v>
          </cell>
        </row>
        <row r="10">
          <cell r="C10" t="str">
            <v>Hardware</v>
          </cell>
          <cell r="E10" t="str">
            <v>Hardware</v>
          </cell>
        </row>
        <row r="11">
          <cell r="C11" t="str">
            <v>Services</v>
          </cell>
          <cell r="E11" t="str">
            <v>Services</v>
          </cell>
        </row>
        <row r="12">
          <cell r="C12" t="str">
            <v>Training</v>
          </cell>
          <cell r="E12" t="str">
            <v>Training</v>
          </cell>
        </row>
        <row r="13">
          <cell r="C13" t="str">
            <v>Travel</v>
          </cell>
          <cell r="E13" t="str">
            <v>Travel rebilling</v>
          </cell>
        </row>
        <row r="14">
          <cell r="C14" t="str">
            <v>Other revenue</v>
          </cell>
          <cell r="E14" t="str">
            <v>Other revenue</v>
          </cell>
        </row>
        <row r="15">
          <cell r="C15" t="str">
            <v>Other revenue Group</v>
          </cell>
          <cell r="E15" t="str">
            <v>Other revenue Group (excluding  costs of licence &amp; maintenance)</v>
          </cell>
        </row>
        <row r="21">
          <cell r="C21" t="str">
            <v xml:space="preserve">Adonix Group </v>
          </cell>
          <cell r="E21" t="str">
            <v>Cost of licence &amp; maintenance of Adonix software</v>
          </cell>
        </row>
        <row r="22">
          <cell r="C22" t="str">
            <v>3D party</v>
          </cell>
          <cell r="E22" t="str">
            <v>Cost of licence &amp; maintenance of 3d party software</v>
          </cell>
        </row>
        <row r="23">
          <cell r="C23" t="str">
            <v>Other COGS</v>
          </cell>
          <cell r="E23" t="str">
            <v>Other costs</v>
          </cell>
        </row>
        <row r="25">
          <cell r="C25" t="str">
            <v>Salaries</v>
          </cell>
          <cell r="E25" t="str">
            <v>Salaries and any other compensation : variables, commissions, bonuses….</v>
          </cell>
        </row>
        <row r="26">
          <cell r="C26" t="str">
            <v>Social Charges</v>
          </cell>
          <cell r="E26" t="str">
            <v>Social charges and any taxes bases on salaries</v>
          </cell>
        </row>
        <row r="27">
          <cell r="C27" t="str">
            <v>Subcontracting</v>
          </cell>
          <cell r="E27" t="str">
            <v>External services linked to the business such as subcontracting ….</v>
          </cell>
        </row>
        <row r="28">
          <cell r="C28" t="str">
            <v>Travel &amp; Entertainment</v>
          </cell>
          <cell r="E28" t="str">
            <v>All costs linked to travel</v>
          </cell>
        </row>
        <row r="29">
          <cell r="C29" t="str">
            <v>Marketing</v>
          </cell>
          <cell r="E29" t="str">
            <v>Marketing costs (details requested)</v>
          </cell>
        </row>
        <row r="30">
          <cell r="C30" t="str">
            <v>Consulting fees</v>
          </cell>
          <cell r="E30" t="str">
            <v>External services such as : recruiting, legal fees, auditors fees… (details requested)</v>
          </cell>
        </row>
        <row r="31">
          <cell r="C31" t="str">
            <v>Taxes</v>
          </cell>
          <cell r="E31" t="str">
            <v>Taxes (details requested)</v>
          </cell>
        </row>
        <row r="32">
          <cell r="C32" t="str">
            <v>Facilities</v>
          </cell>
          <cell r="E32" t="str">
            <v>Office expenses : Rent, office maintenance, copiers, mail, couriers, phone, admin supplies</v>
          </cell>
        </row>
        <row r="33">
          <cell r="C33" t="str">
            <v>Communication</v>
          </cell>
          <cell r="E33" t="str">
            <v>Maintenance &amp; support of hardware, software, computer supplies</v>
          </cell>
        </row>
        <row r="34">
          <cell r="C34" t="str">
            <v>Other external charges</v>
          </cell>
          <cell r="E34" t="str">
            <v>Insurances, bank charges, vehicules….</v>
          </cell>
        </row>
        <row r="35">
          <cell r="C35" t="str">
            <v>Provisions</v>
          </cell>
          <cell r="E35" t="str">
            <v>Bad debt accrual (May be a %  of the revenue)</v>
          </cell>
        </row>
        <row r="36">
          <cell r="C36" t="str">
            <v>Depreciation</v>
          </cell>
          <cell r="E36" t="str">
            <v>Depreciation</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valac"/>
      <sheetName val="Resumen"/>
      <sheetName val="BVC"/>
      <sheetName val="Cemargos"/>
      <sheetName val="Chocolates"/>
      <sheetName val="Colinvers"/>
      <sheetName val="Exito"/>
      <sheetName val="Corficolombiana"/>
      <sheetName val="Ecopetrol"/>
      <sheetName val="ETB"/>
      <sheetName val="Fabricato"/>
      <sheetName val="Sura"/>
      <sheetName val="Inverargos"/>
      <sheetName val="ISA"/>
      <sheetName val="ISAGEN"/>
      <sheetName val="Pref. Bancolombia"/>
      <sheetName val="Helm"/>
      <sheetName val="Tablemac"/>
      <sheetName val="Contabiliza"/>
      <sheetName val="VDA-Cpbtes"/>
      <sheetName val="Patrimonio Emisores"/>
      <sheetName val="Resumen C-V"/>
      <sheetName val="Dividendos"/>
      <sheetName val="Compras-Ventas"/>
      <sheetName val="Reaseg. Nvo Mundo"/>
      <sheetName val="Propuesta Vta Acasa"/>
      <sheetName val="INVERTESA"/>
      <sheetName val=" Dividendos Acasa 30-09-03"/>
      <sheetName val="Fidusudameris"/>
      <sheetName val="Bogotá"/>
      <sheetName val="Bancolombia"/>
      <sheetName val="Biomax"/>
      <sheetName val="Biomx35%"/>
      <sheetName val="Enka"/>
      <sheetName val="Canacol"/>
      <sheetName val="Grupo Aval"/>
      <sheetName val="Mineros"/>
      <sheetName val="Pref. Davivienda"/>
      <sheetName val="Prec"/>
      <sheetName val="SIE"/>
      <sheetName val="PEI"/>
      <sheetName val="Conconcreto"/>
      <sheetName val="Nutresa"/>
      <sheetName val="PFAVAL"/>
      <sheetName val="Biomx65% (2)"/>
      <sheetName val="Compras"/>
      <sheetName val="P&amp;G"/>
      <sheetName val="AVIANCA"/>
      <sheetName val="Grupo Aval (P)"/>
      <sheetName val="Bancolombia (P)"/>
      <sheetName val="Davivienda (P)"/>
      <sheetName val="Petrominerales"/>
      <sheetName val="RETEFUENTE"/>
    </sheetNames>
    <sheetDataSet>
      <sheetData sheetId="0">
        <row r="7">
          <cell r="B7">
            <v>106</v>
          </cell>
        </row>
      </sheetData>
      <sheetData sheetId="1">
        <row r="7">
          <cell r="B7">
            <v>106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PyG"/>
      <sheetName val="Bancos"/>
      <sheetName val="CXC1305"/>
      <sheetName val="Anti1330"/>
      <sheetName val="Ant Imp 1355"/>
      <sheetName val="1365"/>
      <sheetName val="1365 - CXC Empleados"/>
      <sheetName val="1380"/>
      <sheetName val="Resumen Activos"/>
      <sheetName val="diferidos 17"/>
      <sheetName val="Ct21"/>
      <sheetName val="cta 23"/>
      <sheetName val="Cta 23 socios"/>
      <sheetName val="FORMUL RETEFTE"/>
      <sheetName val="Retefte "/>
      <sheetName val="Rete-ica "/>
      <sheetName val="Aportes de nómina"/>
      <sheetName val="Form iva"/>
      <sheetName val="IVA presentado"/>
      <sheetName val="Auxiliar IVA presentado"/>
      <sheetName val="ica presentado"/>
      <sheetName val="Consolidación de nómina"/>
      <sheetName val="25 - Obligaciones Laborales"/>
      <sheetName val="Acreedores"/>
      <sheetName val="CTA 28"/>
      <sheetName val="consolidación prest.sociales"/>
      <sheetName val="RENTA"/>
      <sheetName val="diciembre"/>
      <sheetName val="26 Prov.Prestaciones sociales"/>
      <sheetName val="Otros Pas 28"/>
      <sheetName val="Auxiliar ene-nov"/>
      <sheetName val="comentarios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 By Concept r&amp;d"/>
      <sheetName val="Exp. By Funct"/>
      <sheetName val="Exp. By Concept"/>
      <sheetName val="HC By Funct"/>
      <sheetName val="Run Rate"/>
      <sheetName val="HC Goingc"/>
      <sheetName val="Opex"/>
      <sheetName val="b_UP LOBS"/>
      <sheetName val="buc up cocte by concept"/>
      <sheetName val="buck up run rate lob"/>
    </sheetNames>
    <sheetDataSet>
      <sheetData sheetId="0" refreshError="1"/>
      <sheetData sheetId="1" refreshError="1"/>
      <sheetData sheetId="2" refreshError="1"/>
      <sheetData sheetId="3" refreshError="1"/>
      <sheetData sheetId="4" refreshError="1"/>
      <sheetData sheetId="5" refreshError="1"/>
      <sheetData sheetId="6" refreshError="1">
        <row r="64">
          <cell r="B64" t="str">
            <v>SALARY &amp; WELFARE</v>
          </cell>
          <cell r="C64">
            <v>438376.89</v>
          </cell>
          <cell r="D64">
            <v>13105.24</v>
          </cell>
          <cell r="E64">
            <v>102705.34</v>
          </cell>
          <cell r="F64">
            <v>554187.47</v>
          </cell>
          <cell r="G64">
            <v>438000</v>
          </cell>
          <cell r="H64">
            <v>13000</v>
          </cell>
          <cell r="I64">
            <v>72000</v>
          </cell>
          <cell r="J64">
            <v>523000</v>
          </cell>
          <cell r="K64">
            <v>1.0008604794520548</v>
          </cell>
          <cell r="L64">
            <v>1.0080953846153846</v>
          </cell>
          <cell r="M64">
            <v>1.4264630555555555</v>
          </cell>
          <cell r="N64">
            <v>1.0596318738049713</v>
          </cell>
          <cell r="O64">
            <v>438376.89</v>
          </cell>
          <cell r="P64">
            <v>13105.24</v>
          </cell>
          <cell r="Q64">
            <v>102705.34</v>
          </cell>
          <cell r="R64">
            <v>554187.47</v>
          </cell>
          <cell r="S64">
            <v>-376.89000000001397</v>
          </cell>
          <cell r="T64">
            <v>-105.23999999999978</v>
          </cell>
          <cell r="U64">
            <v>-30705.339999999997</v>
          </cell>
          <cell r="V64">
            <v>-31187.470000000008</v>
          </cell>
        </row>
        <row r="65">
          <cell r="B65" t="str">
            <v>SUBCONTRACTORS</v>
          </cell>
          <cell r="F65">
            <v>0</v>
          </cell>
          <cell r="J65">
            <v>0</v>
          </cell>
          <cell r="K65" t="str">
            <v/>
          </cell>
          <cell r="L65" t="str">
            <v/>
          </cell>
          <cell r="M65" t="str">
            <v/>
          </cell>
          <cell r="N65" t="str">
            <v/>
          </cell>
          <cell r="O65">
            <v>0</v>
          </cell>
          <cell r="P65">
            <v>0</v>
          </cell>
          <cell r="Q65">
            <v>0</v>
          </cell>
          <cell r="R65">
            <v>0</v>
          </cell>
          <cell r="S65">
            <v>0</v>
          </cell>
          <cell r="T65">
            <v>0</v>
          </cell>
          <cell r="U65">
            <v>0</v>
          </cell>
          <cell r="V65">
            <v>0</v>
          </cell>
        </row>
        <row r="66">
          <cell r="B66" t="str">
            <v>AGENT FEES</v>
          </cell>
          <cell r="C66">
            <v>-137203.48000000001</v>
          </cell>
          <cell r="F66">
            <v>-137203.48000000001</v>
          </cell>
          <cell r="G66">
            <v>0</v>
          </cell>
          <cell r="J66">
            <v>0</v>
          </cell>
          <cell r="K66" t="str">
            <v/>
          </cell>
          <cell r="L66" t="str">
            <v/>
          </cell>
          <cell r="M66" t="str">
            <v/>
          </cell>
          <cell r="N66" t="str">
            <v/>
          </cell>
          <cell r="O66">
            <v>-137203.48000000001</v>
          </cell>
          <cell r="P66">
            <v>0</v>
          </cell>
          <cell r="Q66">
            <v>0</v>
          </cell>
          <cell r="R66">
            <v>-137203.48000000001</v>
          </cell>
          <cell r="S66">
            <v>137203.48000000001</v>
          </cell>
          <cell r="T66">
            <v>0</v>
          </cell>
          <cell r="U66">
            <v>0</v>
          </cell>
          <cell r="V66">
            <v>137203.48000000001</v>
          </cell>
        </row>
        <row r="67">
          <cell r="B67" t="str">
            <v>TRAVELING</v>
          </cell>
          <cell r="C67">
            <v>25635.62</v>
          </cell>
          <cell r="D67">
            <v>505.93</v>
          </cell>
          <cell r="E67">
            <v>514.1</v>
          </cell>
          <cell r="F67">
            <v>26655.649999999998</v>
          </cell>
          <cell r="G67">
            <v>32000</v>
          </cell>
          <cell r="H67">
            <v>3000</v>
          </cell>
          <cell r="I67">
            <v>2000</v>
          </cell>
          <cell r="J67">
            <v>37000</v>
          </cell>
          <cell r="K67">
            <v>0.80111312499999998</v>
          </cell>
          <cell r="L67">
            <v>0.16864333333333334</v>
          </cell>
          <cell r="M67">
            <v>0.25705</v>
          </cell>
          <cell r="N67">
            <v>0.72042297297297286</v>
          </cell>
          <cell r="O67">
            <v>25635.62</v>
          </cell>
          <cell r="P67">
            <v>505.93</v>
          </cell>
          <cell r="Q67">
            <v>514.1</v>
          </cell>
          <cell r="R67">
            <v>26655.649999999998</v>
          </cell>
          <cell r="S67">
            <v>6364.380000000001</v>
          </cell>
          <cell r="T67">
            <v>2494.0700000000002</v>
          </cell>
          <cell r="U67">
            <v>1485.9</v>
          </cell>
          <cell r="V67">
            <v>10344.35</v>
          </cell>
        </row>
        <row r="68">
          <cell r="B68" t="str">
            <v>CONSULTING</v>
          </cell>
          <cell r="C68">
            <v>21190.31</v>
          </cell>
          <cell r="E68">
            <v>3921.73</v>
          </cell>
          <cell r="F68">
            <v>25112.04</v>
          </cell>
          <cell r="G68">
            <v>34000</v>
          </cell>
          <cell r="H68">
            <v>0</v>
          </cell>
          <cell r="I68">
            <v>16000</v>
          </cell>
          <cell r="J68">
            <v>50000</v>
          </cell>
          <cell r="K68">
            <v>0.62324441176470591</v>
          </cell>
          <cell r="L68" t="str">
            <v/>
          </cell>
          <cell r="M68">
            <v>0.24510812500000001</v>
          </cell>
          <cell r="N68">
            <v>0.50224080000000004</v>
          </cell>
          <cell r="O68">
            <v>21190.31</v>
          </cell>
          <cell r="P68">
            <v>0</v>
          </cell>
          <cell r="Q68">
            <v>3921.73</v>
          </cell>
          <cell r="R68">
            <v>25112.04</v>
          </cell>
          <cell r="S68">
            <v>12809.689999999999</v>
          </cell>
          <cell r="T68">
            <v>0</v>
          </cell>
          <cell r="U68">
            <v>12078.27</v>
          </cell>
          <cell r="V68">
            <v>24887.96</v>
          </cell>
        </row>
        <row r="69">
          <cell r="B69" t="str">
            <v>MARKETING EXPENSES</v>
          </cell>
          <cell r="C69">
            <v>4668.09</v>
          </cell>
          <cell r="D69">
            <v>57369.32</v>
          </cell>
          <cell r="E69">
            <v>317.10000000000002</v>
          </cell>
          <cell r="F69">
            <v>62354.51</v>
          </cell>
          <cell r="H69">
            <v>84000</v>
          </cell>
          <cell r="J69">
            <v>84000</v>
          </cell>
          <cell r="K69" t="str">
            <v/>
          </cell>
          <cell r="L69">
            <v>0.68296809523809521</v>
          </cell>
          <cell r="M69" t="str">
            <v/>
          </cell>
          <cell r="N69">
            <v>0.74231559523809532</v>
          </cell>
          <cell r="O69">
            <v>4668.09</v>
          </cell>
          <cell r="P69">
            <v>57369.32</v>
          </cell>
          <cell r="Q69">
            <v>317.10000000000002</v>
          </cell>
          <cell r="R69">
            <v>62354.51</v>
          </cell>
          <cell r="S69">
            <v>-4668.09</v>
          </cell>
          <cell r="T69">
            <v>26630.68</v>
          </cell>
          <cell r="U69">
            <v>-317.10000000000002</v>
          </cell>
          <cell r="V69">
            <v>21645.49</v>
          </cell>
        </row>
        <row r="70">
          <cell r="B70" t="str">
            <v>BAD DEBT PROVISION</v>
          </cell>
          <cell r="C70">
            <v>4280.74</v>
          </cell>
          <cell r="F70">
            <v>4280.74</v>
          </cell>
          <cell r="G70">
            <v>0</v>
          </cell>
          <cell r="J70">
            <v>0</v>
          </cell>
          <cell r="K70" t="str">
            <v/>
          </cell>
          <cell r="L70" t="str">
            <v/>
          </cell>
          <cell r="M70" t="str">
            <v/>
          </cell>
          <cell r="N70" t="str">
            <v/>
          </cell>
          <cell r="O70">
            <v>4280.74</v>
          </cell>
          <cell r="P70">
            <v>0</v>
          </cell>
          <cell r="Q70">
            <v>0</v>
          </cell>
          <cell r="R70">
            <v>4280.74</v>
          </cell>
          <cell r="S70">
            <v>-4280.74</v>
          </cell>
          <cell r="T70">
            <v>0</v>
          </cell>
          <cell r="U70">
            <v>0</v>
          </cell>
          <cell r="V70">
            <v>-4280.74</v>
          </cell>
        </row>
        <row r="71">
          <cell r="B71" t="str">
            <v>OTHER PLAN</v>
          </cell>
          <cell r="C71">
            <v>1583.97</v>
          </cell>
          <cell r="D71">
            <v>2069.09</v>
          </cell>
          <cell r="E71">
            <v>1371.28</v>
          </cell>
          <cell r="F71">
            <v>5024.34</v>
          </cell>
          <cell r="G71">
            <v>21500</v>
          </cell>
          <cell r="H71">
            <v>2000</v>
          </cell>
          <cell r="I71">
            <v>12000</v>
          </cell>
          <cell r="J71">
            <v>35500</v>
          </cell>
          <cell r="K71">
            <v>7.3673023255813957E-2</v>
          </cell>
          <cell r="L71">
            <v>1.034545</v>
          </cell>
          <cell r="M71">
            <v>0.11427333333333334</v>
          </cell>
          <cell r="N71">
            <v>0.14153070422535211</v>
          </cell>
          <cell r="O71">
            <v>1583.97</v>
          </cell>
          <cell r="P71">
            <v>2069.09</v>
          </cell>
          <cell r="Q71">
            <v>1371.28</v>
          </cell>
          <cell r="R71">
            <v>5024.34</v>
          </cell>
          <cell r="S71">
            <v>19916.03</v>
          </cell>
          <cell r="T71">
            <v>-69.090000000000146</v>
          </cell>
          <cell r="U71">
            <v>10628.72</v>
          </cell>
          <cell r="V71">
            <v>30475.659999999996</v>
          </cell>
        </row>
        <row r="72">
          <cell r="B72" t="str">
            <v>GENERAL EXPENSES</v>
          </cell>
          <cell r="C72">
            <v>50073.600000000064</v>
          </cell>
          <cell r="D72">
            <v>10737.16</v>
          </cell>
          <cell r="E72">
            <v>54247.12</v>
          </cell>
          <cell r="F72">
            <v>115057.88000000006</v>
          </cell>
          <cell r="G72">
            <v>23500</v>
          </cell>
          <cell r="H72">
            <v>2000</v>
          </cell>
          <cell r="I72">
            <v>13000</v>
          </cell>
          <cell r="J72">
            <v>38500</v>
          </cell>
          <cell r="K72">
            <v>2.1307914893617048</v>
          </cell>
          <cell r="L72">
            <v>5.3685799999999997</v>
          </cell>
          <cell r="M72">
            <v>4.1728553846153851</v>
          </cell>
          <cell r="N72">
            <v>2.9885163636363652</v>
          </cell>
          <cell r="O72">
            <v>50073.600000000064</v>
          </cell>
          <cell r="P72">
            <v>10737.16</v>
          </cell>
          <cell r="Q72">
            <v>54247.12</v>
          </cell>
          <cell r="R72">
            <v>115057.88000000006</v>
          </cell>
          <cell r="S72">
            <v>-26573.600000000064</v>
          </cell>
          <cell r="T72">
            <v>-8737.16</v>
          </cell>
          <cell r="U72">
            <v>-41247.120000000003</v>
          </cell>
          <cell r="V72">
            <v>-76557.880000000063</v>
          </cell>
        </row>
        <row r="73">
          <cell r="C73">
            <v>408605.74</v>
          </cell>
          <cell r="D73">
            <v>83786.740000000005</v>
          </cell>
          <cell r="E73">
            <v>163076.67000000001</v>
          </cell>
          <cell r="F73">
            <v>655469.15</v>
          </cell>
          <cell r="G73">
            <v>549000</v>
          </cell>
          <cell r="H73">
            <v>104000</v>
          </cell>
          <cell r="I73">
            <v>115000</v>
          </cell>
          <cell r="J73">
            <v>768000</v>
          </cell>
          <cell r="K73">
            <v>0.74427275045537344</v>
          </cell>
          <cell r="L73">
            <v>0.80564173076923085</v>
          </cell>
          <cell r="M73">
            <v>1.418058</v>
          </cell>
          <cell r="N73">
            <v>0.85347545572916672</v>
          </cell>
          <cell r="O73">
            <v>408605.74</v>
          </cell>
          <cell r="P73">
            <v>83786.740000000005</v>
          </cell>
          <cell r="Q73">
            <v>163076.67000000001</v>
          </cell>
          <cell r="R73">
            <v>655469.15</v>
          </cell>
          <cell r="S73">
            <v>140394.25999999995</v>
          </cell>
          <cell r="T73">
            <v>20213.260000000002</v>
          </cell>
          <cell r="U73">
            <v>-48076.67</v>
          </cell>
          <cell r="V73">
            <v>112530.84999999996</v>
          </cell>
        </row>
      </sheetData>
      <sheetData sheetId="7" refreshError="1"/>
      <sheetData sheetId="8" refreshError="1"/>
      <sheetData sheetId="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as 10"/>
      <sheetName val="Analysis Area"/>
      <sheetName val="Analysis Project"/>
      <sheetName val="Overview Projects"/>
      <sheetName val="Breakeven"/>
      <sheetName val="HC &amp; parametres"/>
      <sheetName val="Resources"/>
      <sheetName val="C.data"/>
      <sheetName val="Training"/>
      <sheetName val="T&amp;M"/>
      <sheetName val="REUSE"/>
      <sheetName val="Internal TA"/>
      <sheetName val="TRAINING 52"/>
      <sheetName val="Internal"/>
      <sheetName val="ALEN"/>
      <sheetName val="ANDRADE"/>
      <sheetName val="ASAMEX"/>
      <sheetName val="AUTOFIN"/>
      <sheetName val="CIE 09"/>
      <sheetName val="COMEX ATT"/>
      <sheetName val="EATON"/>
      <sheetName val="EIDON"/>
      <sheetName val="FCBMEX"/>
      <sheetName val="GRUPOICA ATT"/>
      <sheetName val="ING"/>
      <sheetName val="MUN-GUAD"/>
      <sheetName val="PHILIPMMEX"/>
      <sheetName val="SIMAN"/>
      <sheetName val="TSJDF"/>
      <sheetName val="VILCHIS"/>
      <sheetName val="SLOT1"/>
      <sheetName val="SLOT2"/>
      <sheetName val="SLOT3"/>
      <sheetName val="SLOT4"/>
      <sheetName val="SLOT5"/>
      <sheetName val="SLOT6"/>
      <sheetName val="SLOT7"/>
      <sheetName val="GAP"/>
      <sheetName val="Travel_act"/>
      <sheetName val="Revenue Act"/>
      <sheetName val="notas 09"/>
      <sheetName val="09"/>
      <sheetName val="notas 08"/>
      <sheetName val="08"/>
      <sheetName val="07"/>
      <sheetName val="ACNIELSEN"/>
      <sheetName val="ARPAPEL"/>
      <sheetName val="CDFMEX"/>
      <sheetName val="COMEX"/>
      <sheetName val="GEMALTOMEX"/>
      <sheetName val="GRUPOICA"/>
      <sheetName val="CIE"/>
      <sheetName val="INDACEROS"/>
      <sheetName val="LOREALMEX"/>
      <sheetName val="MANDARIN"/>
      <sheetName val="IBARRA"/>
      <sheetName val="CORPIMPRES"/>
      <sheetName val="CRAVIOTO"/>
      <sheetName val="ERNSTYOUNG"/>
      <sheetName val="SONYTIJ"/>
    </sheetNames>
    <sheetDataSet>
      <sheetData sheetId="0"/>
      <sheetData sheetId="1"/>
      <sheetData sheetId="2"/>
      <sheetData sheetId="3"/>
      <sheetData sheetId="4"/>
      <sheetData sheetId="5">
        <row r="22">
          <cell r="B22" t="str">
            <v>CONSULTOR PERFIL 1</v>
          </cell>
        </row>
        <row r="23">
          <cell r="B23" t="str">
            <v>CONSULTOR PERFIL 2</v>
          </cell>
        </row>
        <row r="24">
          <cell r="B24" t="str">
            <v>CONSULTOR PERFIL 3</v>
          </cell>
        </row>
        <row r="25">
          <cell r="B25" t="str">
            <v>CONSULTOR PERFIL 4</v>
          </cell>
        </row>
        <row r="26">
          <cell r="B26" t="str">
            <v>CONSULTOR PERFIL 5</v>
          </cell>
        </row>
        <row r="27">
          <cell r="B27" t="str">
            <v>AGUIRRE ORTIZ JAIME</v>
          </cell>
        </row>
        <row r="28">
          <cell r="B28" t="str">
            <v>AGUIRRE OSCAR</v>
          </cell>
        </row>
        <row r="29">
          <cell r="B29" t="str">
            <v>AMBROSIO PERALTA JUAN ALBERTO</v>
          </cell>
        </row>
        <row r="30">
          <cell r="B30" t="str">
            <v>ATANASIO RAMON</v>
          </cell>
        </row>
        <row r="31">
          <cell r="B31" t="str">
            <v>BARRAGAN ESTRADA SETH SAUL</v>
          </cell>
        </row>
        <row r="32">
          <cell r="B32" t="str">
            <v>BENAVIDES DANIEL</v>
          </cell>
        </row>
        <row r="33">
          <cell r="B33" t="str">
            <v>BERISTAIN HERNANDEZ JUAN</v>
          </cell>
        </row>
        <row r="34">
          <cell r="B34" t="str">
            <v>BRISEÑO GARCIA ALBERTO</v>
          </cell>
        </row>
        <row r="35">
          <cell r="B35" t="str">
            <v>CARAVEO CABRERA LAURA</v>
          </cell>
        </row>
        <row r="36">
          <cell r="B36" t="str">
            <v>CARRILLO CORTES RUBI TELMA</v>
          </cell>
        </row>
        <row r="37">
          <cell r="B37" t="str">
            <v>CHAVEZ MARIBEL</v>
          </cell>
        </row>
        <row r="38">
          <cell r="B38" t="str">
            <v>CRUZ MARCO ANTONIO</v>
          </cell>
        </row>
        <row r="39">
          <cell r="B39" t="str">
            <v>DE LA LUZ BALANZARIO ROSA ELVIRA</v>
          </cell>
        </row>
        <row r="40">
          <cell r="B40" t="str">
            <v>DOMINGUEZ MARCO</v>
          </cell>
        </row>
        <row r="41">
          <cell r="B41" t="str">
            <v>ENSASTIGA RICON ARTURO</v>
          </cell>
        </row>
        <row r="42">
          <cell r="B42" t="str">
            <v>FLORES URIBE DAVID</v>
          </cell>
        </row>
        <row r="43">
          <cell r="B43" t="str">
            <v>FRANCO FABIOLA</v>
          </cell>
        </row>
        <row r="44">
          <cell r="B44" t="str">
            <v>GALINDO DEL VALLE JOSE ALEJANDRO</v>
          </cell>
        </row>
        <row r="45">
          <cell r="B45" t="str">
            <v>HERNANDEZ AQUINO OSCAR</v>
          </cell>
        </row>
        <row r="46">
          <cell r="B46" t="str">
            <v>HERNANDEZ GIOVANNI</v>
          </cell>
        </row>
        <row r="47">
          <cell r="B47" t="str">
            <v>HERNANDEZ HERNANDEZ ARACELI</v>
          </cell>
        </row>
        <row r="48">
          <cell r="B48" t="str">
            <v>HIDALGO CRUZ OMAR ALEJANDRO</v>
          </cell>
        </row>
        <row r="49">
          <cell r="B49" t="str">
            <v>JIMENEZ GIL JUAN GUILLERMO</v>
          </cell>
        </row>
        <row r="50">
          <cell r="B50" t="str">
            <v>JUAREZ GONZALEZ JESSICA ANABEL</v>
          </cell>
        </row>
        <row r="51">
          <cell r="B51" t="str">
            <v>LEDEZMA LOPEZ RICARDO</v>
          </cell>
        </row>
        <row r="52">
          <cell r="B52" t="str">
            <v>LOPEZ DE NAVA GERARDO</v>
          </cell>
        </row>
        <row r="53">
          <cell r="B53" t="str">
            <v>MORALES AGUIJOSA HUBER</v>
          </cell>
        </row>
        <row r="54">
          <cell r="B54" t="str">
            <v>OCHOA MARROQUIN BORIS ALEXANDER</v>
          </cell>
        </row>
        <row r="55">
          <cell r="B55" t="str">
            <v>ORDOÑEZ GARCIA ALEJANDRO FELIX</v>
          </cell>
        </row>
        <row r="56">
          <cell r="B56" t="str">
            <v>ORTEGA SUSANA</v>
          </cell>
        </row>
        <row r="57">
          <cell r="B57" t="str">
            <v>PALMA RIVERA ERIK ROGELIO</v>
          </cell>
        </row>
        <row r="58">
          <cell r="B58" t="str">
            <v>PAREDES MARTINEZ ISRAEL</v>
          </cell>
        </row>
        <row r="59">
          <cell r="B59" t="str">
            <v>PEÑA MARTINEZ JOSE ALFREDO</v>
          </cell>
        </row>
        <row r="60">
          <cell r="B60" t="str">
            <v>PERALTA ORTIZ ELIAS SANTIAGO</v>
          </cell>
        </row>
        <row r="61">
          <cell r="B61" t="str">
            <v>POLANCO SARABIA LUIS CUAUHTEMOC</v>
          </cell>
        </row>
        <row r="62">
          <cell r="B62" t="str">
            <v>QUITERIO LUIS</v>
          </cell>
        </row>
        <row r="63">
          <cell r="B63" t="str">
            <v>RENDON FLORES JESICA</v>
          </cell>
        </row>
        <row r="64">
          <cell r="B64" t="str">
            <v>RODRIGUEZ MEJIA JHON ALEXANDER</v>
          </cell>
        </row>
        <row r="65">
          <cell r="B65" t="str">
            <v>ROMERO BRAVO ELIZABETH</v>
          </cell>
        </row>
        <row r="66">
          <cell r="B66" t="str">
            <v>ROMERO CEBALLOS ANWAR PABLO</v>
          </cell>
        </row>
        <row r="67">
          <cell r="B67" t="str">
            <v>SEVILLANO RECINOS CARLOS ERNESTO</v>
          </cell>
        </row>
        <row r="68">
          <cell r="B68" t="str">
            <v>SILVA SOTO ANGEL RODRIGO</v>
          </cell>
        </row>
        <row r="69">
          <cell r="B69" t="str">
            <v>TAPIA ROSALES JUAN NESTOR</v>
          </cell>
        </row>
        <row r="70">
          <cell r="B70" t="str">
            <v>TORRES RIOS NORBERTO</v>
          </cell>
        </row>
        <row r="71">
          <cell r="B71" t="str">
            <v>URIBE CASTILLO ALEJANDRO ISRAEL</v>
          </cell>
        </row>
        <row r="72">
          <cell r="B72" t="str">
            <v>WHYTE GEORGE</v>
          </cell>
        </row>
        <row r="73">
          <cell r="B73" t="str">
            <v>CC 1-JACEK JARVIS</v>
          </cell>
        </row>
        <row r="74">
          <cell r="B74" t="str">
            <v>CC 2-MISHALA SONY</v>
          </cell>
        </row>
        <row r="75">
          <cell r="B75" t="str">
            <v>CC 3-AMITAB LACKAN</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cencias Iberia 2004"/>
      <sheetName val="Summary"/>
      <sheetName val="Summary PR"/>
      <sheetName val="Sheet1"/>
      <sheetName val="Backup TD NB"/>
      <sheetName val="data"/>
      <sheetName val="Backup 2003"/>
      <sheetName val="Backup IberiaQ2"/>
      <sheetName val="Backup MexicoQ2"/>
      <sheetName val="Backup ArgQ2"/>
      <sheetName val="Licenses Revenue Q3"/>
      <sheetName val="France q3"/>
      <sheetName val="Backup FraQ2"/>
      <sheetName val="Q4 LicenciasESP"/>
      <sheetName val="Q4LicenciasPaises"/>
      <sheetName val="Q4 Licenci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s"/>
      <sheetName val="Report corporate"/>
      <sheetName val="Ne pas utiliser"/>
      <sheetName val="graphe per statut (nbre)"/>
      <sheetName val="graphe per statut (rev)"/>
      <sheetName val="graphe produits"/>
      <sheetName val="Pipe"/>
      <sheetName val="rev per sales"/>
      <sheetName val="nbre par produits"/>
      <sheetName val="nbre opportunités"/>
      <sheetName val="rev per quarter"/>
    </sheetNames>
    <sheetDataSet>
      <sheetData sheetId="0" refreshError="1">
        <row r="2">
          <cell r="A2" t="str">
            <v>Contact Meta4</v>
          </cell>
          <cell r="B2" t="str">
            <v>PL</v>
          </cell>
          <cell r="F2" t="str">
            <v>Serv</v>
          </cell>
          <cell r="I2" t="str">
            <v>B</v>
          </cell>
        </row>
        <row r="3">
          <cell r="A3" t="str">
            <v>Ctct Spontané</v>
          </cell>
          <cell r="B3" t="str">
            <v>OD</v>
          </cell>
          <cell r="F3" t="str">
            <v>Tert</v>
          </cell>
          <cell r="I3" t="str">
            <v>U</v>
          </cell>
        </row>
        <row r="4">
          <cell r="A4" t="str">
            <v>Meta4 ES</v>
          </cell>
          <cell r="B4" t="str">
            <v>ACV</v>
          </cell>
          <cell r="F4" t="str">
            <v>Fin</v>
          </cell>
          <cell r="I4" t="str">
            <v>O</v>
          </cell>
        </row>
        <row r="5">
          <cell r="A5" t="str">
            <v>Partenaire</v>
          </cell>
          <cell r="B5" t="str">
            <v>CL</v>
          </cell>
          <cell r="F5" t="str">
            <v>Ind</v>
          </cell>
        </row>
        <row r="6">
          <cell r="A6" t="str">
            <v>Pause Demo</v>
          </cell>
          <cell r="B6" t="str">
            <v>CT</v>
          </cell>
          <cell r="F6" t="str">
            <v>Gouv</v>
          </cell>
        </row>
        <row r="7">
          <cell r="A7" t="str">
            <v>Prospection</v>
          </cell>
        </row>
        <row r="8">
          <cell r="A8" t="str">
            <v>Salon SRH 2</v>
          </cell>
        </row>
        <row r="9">
          <cell r="A9" t="str">
            <v>Softlight</v>
          </cell>
        </row>
        <row r="10">
          <cell r="A10" t="str">
            <v>Prosir 2000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Ne pas utiliser"/>
      <sheetName val="Pipe"/>
      <sheetName val="Sales Funnel Nb"/>
      <sheetName val="Prospects Nb  Details"/>
      <sheetName val="Sales Funnel Rev"/>
      <sheetName val="Licence  Détail"/>
      <sheetName val="Licence Statut"/>
      <sheetName val="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D2" t="str">
            <v>COMP</v>
          </cell>
        </row>
        <row r="3">
          <cell r="D3" t="str">
            <v>FORM</v>
          </cell>
        </row>
        <row r="4">
          <cell r="D4" t="str">
            <v>HR</v>
          </cell>
        </row>
        <row r="5">
          <cell r="D5" t="str">
            <v>HRKEYP</v>
          </cell>
        </row>
        <row r="6">
          <cell r="D6" t="str">
            <v>HRPY</v>
          </cell>
        </row>
        <row r="7">
          <cell r="D7" t="str">
            <v>KM</v>
          </cell>
        </row>
        <row r="8">
          <cell r="D8" t="str">
            <v>PY</v>
          </cell>
        </row>
        <row r="9">
          <cell r="D9" t="str">
            <v>RECR</v>
          </cell>
        </row>
        <row r="10">
          <cell r="D10" t="str">
            <v>ESS/MSS</v>
          </cell>
        </row>
        <row r="11">
          <cell r="D11" t="str">
            <v>SERV</v>
          </cell>
        </row>
      </sheetData>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
      <sheetName val="Plan"/>
      <sheetName val="project"/>
      <sheetName val="staff"/>
      <sheetName val="training"/>
      <sheetName val="TA"/>
      <sheetName val="support"/>
      <sheetName val="PT"/>
    </sheetNames>
    <sheetDataSet>
      <sheetData sheetId="0" refreshError="1"/>
      <sheetData sheetId="1" refreshError="1"/>
      <sheetData sheetId="2" refreshError="1">
        <row r="3">
          <cell r="A3" t="str">
            <v>Profil</v>
          </cell>
          <cell r="B3" t="str">
            <v>ID_EMPLEADO</v>
          </cell>
          <cell r="C3" t="str">
            <v>NAME</v>
          </cell>
          <cell r="D3" t="str">
            <v>WU0</v>
          </cell>
          <cell r="E3" t="str">
            <v>WU1</v>
          </cell>
          <cell r="F3" t="str">
            <v>WU2</v>
          </cell>
          <cell r="G3" t="str">
            <v>DEPMT(WU3)</v>
          </cell>
          <cell r="H3" t="str">
            <v>FIXED.SALARY euros 2003</v>
          </cell>
          <cell r="I3" t="str">
            <v>VARIABLE euros 2003</v>
          </cell>
          <cell r="J3" t="str">
            <v>TOTAL.SALARY euros 2003</v>
          </cell>
          <cell r="K3" t="str">
            <v>SECURITY SOCIAL 2003</v>
          </cell>
          <cell r="L3" t="str">
            <v>TOTAL COST 2003</v>
          </cell>
        </row>
        <row r="4">
          <cell r="A4" t="str">
            <v>MANAGER</v>
          </cell>
          <cell r="B4">
            <v>45</v>
          </cell>
          <cell r="C4" t="str">
            <v>RODRIGUEZ PEREZ, DANIEL</v>
          </cell>
          <cell r="D4" t="str">
            <v>SPAIN &amp; PORTUGAL</v>
          </cell>
          <cell r="E4" t="str">
            <v>SPAIN</v>
          </cell>
          <cell r="F4" t="str">
            <v>CUSTOMER SERVICES SPAIN</v>
          </cell>
          <cell r="G4" t="str">
            <v>PROJECTS HRMS SPAIN</v>
          </cell>
          <cell r="H4">
            <v>31553.14</v>
          </cell>
          <cell r="I4">
            <v>7512.65</v>
          </cell>
          <cell r="J4">
            <v>39065.79</v>
          </cell>
          <cell r="K4">
            <v>10024.56</v>
          </cell>
          <cell r="L4">
            <v>49676.336849999992</v>
          </cell>
        </row>
        <row r="5">
          <cell r="A5" t="str">
            <v>SENIOR CONSULTANT</v>
          </cell>
          <cell r="B5">
            <v>49</v>
          </cell>
          <cell r="C5" t="str">
            <v>MARTINEZ ALONSO, CARLOS</v>
          </cell>
          <cell r="D5" t="str">
            <v>SPAIN &amp; PORTUGAL</v>
          </cell>
          <cell r="E5" t="str">
            <v>SPAIN</v>
          </cell>
          <cell r="F5" t="str">
            <v>CUSTOMER SERVICES SPAIN</v>
          </cell>
          <cell r="G5" t="str">
            <v>PROJECTS HRMS SPAIN</v>
          </cell>
          <cell r="H5">
            <v>35826.33</v>
          </cell>
          <cell r="I5">
            <v>7813.16</v>
          </cell>
          <cell r="J5">
            <v>43639.49</v>
          </cell>
          <cell r="K5">
            <v>10024.56</v>
          </cell>
          <cell r="L5">
            <v>54318.642349999995</v>
          </cell>
        </row>
        <row r="6">
          <cell r="A6" t="str">
            <v>SENIOR CONSULTANT</v>
          </cell>
          <cell r="B6">
            <v>62</v>
          </cell>
          <cell r="C6" t="str">
            <v>ARQUERO BERLANGA, JULIAN</v>
          </cell>
          <cell r="D6" t="str">
            <v>SPAIN &amp; PORTUGAL</v>
          </cell>
          <cell r="E6" t="str">
            <v>SPAIN</v>
          </cell>
          <cell r="F6" t="str">
            <v>CUSTOMER SERVICES SPAIN</v>
          </cell>
          <cell r="G6" t="str">
            <v>PROJECTS HRMS SPAIN</v>
          </cell>
          <cell r="H6">
            <v>40207.71</v>
          </cell>
          <cell r="I6">
            <v>9015.18</v>
          </cell>
          <cell r="J6">
            <v>49222.89</v>
          </cell>
          <cell r="K6">
            <v>10024.56</v>
          </cell>
          <cell r="L6">
            <v>59985.793349999993</v>
          </cell>
        </row>
        <row r="7">
          <cell r="A7" t="str">
            <v>MANAGER</v>
          </cell>
          <cell r="B7">
            <v>95</v>
          </cell>
          <cell r="C7" t="str">
            <v>ROMERO SANCHEZ, GEMMA</v>
          </cell>
          <cell r="D7" t="str">
            <v>SPAIN &amp; PORTUGAL</v>
          </cell>
          <cell r="E7" t="str">
            <v>SPAIN</v>
          </cell>
          <cell r="F7" t="str">
            <v>CUSTOMER SERVICES SPAIN</v>
          </cell>
          <cell r="G7" t="str">
            <v>PROJECTS HRMS SPAIN</v>
          </cell>
          <cell r="H7">
            <v>25467.885000000002</v>
          </cell>
          <cell r="I7">
            <v>5183.7299999999996</v>
          </cell>
          <cell r="J7">
            <v>30651.615000000002</v>
          </cell>
          <cell r="K7">
            <v>9655.2587249999997</v>
          </cell>
          <cell r="L7">
            <v>40766.647949999999</v>
          </cell>
        </row>
        <row r="8">
          <cell r="A8" t="str">
            <v>SENIOR CONSULTANT</v>
          </cell>
          <cell r="B8">
            <v>306</v>
          </cell>
          <cell r="C8" t="str">
            <v>GONZALEZ RIONEGRO, JORGE</v>
          </cell>
          <cell r="D8" t="str">
            <v>SPAIN &amp; PORTUGAL</v>
          </cell>
          <cell r="E8" t="str">
            <v>SPAIN</v>
          </cell>
          <cell r="F8" t="str">
            <v>CUSTOMER SERVICES SPAIN</v>
          </cell>
          <cell r="G8" t="str">
            <v>PROJECTS HRMS SPAIN</v>
          </cell>
          <cell r="H8">
            <v>29810.2</v>
          </cell>
          <cell r="I8">
            <v>8414.17</v>
          </cell>
          <cell r="J8">
            <v>38224.370000000003</v>
          </cell>
          <cell r="K8">
            <v>10024.56</v>
          </cell>
          <cell r="L8">
            <v>48822.295549999995</v>
          </cell>
        </row>
        <row r="9">
          <cell r="A9" t="str">
            <v>PROJECT MANAGER</v>
          </cell>
          <cell r="B9">
            <v>329</v>
          </cell>
          <cell r="C9" t="str">
            <v>BANEGAS BANEGAS, SONIA</v>
          </cell>
          <cell r="D9" t="str">
            <v>SPAIN &amp; PORTUGAL</v>
          </cell>
          <cell r="E9" t="str">
            <v>SPAIN</v>
          </cell>
          <cell r="F9" t="str">
            <v>CUSTOMER SERVICES SPAIN</v>
          </cell>
          <cell r="G9" t="str">
            <v>PROJECTS HRMS SPAIN</v>
          </cell>
          <cell r="H9">
            <v>31402.8825</v>
          </cell>
          <cell r="I9">
            <v>4407.4250000000002</v>
          </cell>
          <cell r="J9">
            <v>35810.307500000003</v>
          </cell>
          <cell r="K9">
            <v>10024.56</v>
          </cell>
          <cell r="L9">
            <v>46372.022112499995</v>
          </cell>
        </row>
        <row r="10">
          <cell r="A10" t="str">
            <v>PROJECT MANAGER</v>
          </cell>
          <cell r="B10">
            <v>356</v>
          </cell>
          <cell r="C10" t="str">
            <v>ORTEGA DIEGO, JUAN</v>
          </cell>
          <cell r="D10" t="str">
            <v>SPAIN &amp; PORTUGAL</v>
          </cell>
          <cell r="E10" t="str">
            <v>SPAIN</v>
          </cell>
          <cell r="F10" t="str">
            <v>CUSTOMER SERVICES SPAIN</v>
          </cell>
          <cell r="G10" t="str">
            <v>PROJECTS HRMS SPAIN</v>
          </cell>
          <cell r="H10">
            <v>31853.64</v>
          </cell>
          <cell r="I10">
            <v>6911.64</v>
          </cell>
          <cell r="J10">
            <v>38765.279999999999</v>
          </cell>
          <cell r="K10">
            <v>10024.56</v>
          </cell>
          <cell r="L10">
            <v>49371.319199999991</v>
          </cell>
        </row>
        <row r="11">
          <cell r="A11" t="str">
            <v>SENIOR CONSULTANT</v>
          </cell>
          <cell r="B11">
            <v>361</v>
          </cell>
          <cell r="C11" t="str">
            <v>CALVO CABANILLAS, MARIA DULCE NOMBRE</v>
          </cell>
          <cell r="D11" t="str">
            <v>SPAIN &amp; PORTUGAL</v>
          </cell>
          <cell r="E11" t="str">
            <v>SPAIN</v>
          </cell>
          <cell r="F11" t="str">
            <v>CUSTOMER SERVICES SPAIN</v>
          </cell>
          <cell r="G11" t="str">
            <v>PROJECTS HRMS SPAIN</v>
          </cell>
          <cell r="H11">
            <v>20734.919999999998</v>
          </cell>
          <cell r="I11">
            <v>4507.59</v>
          </cell>
          <cell r="J11">
            <v>25242.51</v>
          </cell>
          <cell r="K11">
            <v>7951.3906499999994</v>
          </cell>
          <cell r="L11">
            <v>33572.538299999993</v>
          </cell>
        </row>
        <row r="12">
          <cell r="A12" t="str">
            <v>SENIOR CONSULTANT</v>
          </cell>
          <cell r="B12">
            <v>364</v>
          </cell>
          <cell r="C12" t="str">
            <v>LOPEZ HERREROS, INMACULADA</v>
          </cell>
          <cell r="D12" t="str">
            <v>SPAIN &amp; PORTUGAL</v>
          </cell>
          <cell r="E12" t="str">
            <v>SPAIN</v>
          </cell>
          <cell r="F12" t="str">
            <v>CUSTOMER SERVICES SPAIN</v>
          </cell>
          <cell r="G12" t="str">
            <v>PROJECTS HRMS SPAIN</v>
          </cell>
          <cell r="H12">
            <v>23439.75</v>
          </cell>
          <cell r="I12">
            <v>4958.25</v>
          </cell>
          <cell r="J12">
            <v>28398</v>
          </cell>
          <cell r="K12">
            <v>8945.3700000000008</v>
          </cell>
          <cell r="L12">
            <v>37769.339999999997</v>
          </cell>
        </row>
        <row r="13">
          <cell r="A13" t="str">
            <v>PROJECT MANAGER</v>
          </cell>
          <cell r="B13">
            <v>396</v>
          </cell>
          <cell r="C13" t="str">
            <v>GONZALEZ SANCHEZ-QUIÑONES, ARANZAZU</v>
          </cell>
          <cell r="D13" t="str">
            <v>SPAIN &amp; PORTUGAL</v>
          </cell>
          <cell r="E13" t="str">
            <v>SPAIN</v>
          </cell>
          <cell r="F13" t="str">
            <v>CUSTOMER SERVICES SPAIN</v>
          </cell>
          <cell r="G13" t="str">
            <v>PROJECTS HRMS SPAIN</v>
          </cell>
          <cell r="H13">
            <v>28690.955000000002</v>
          </cell>
          <cell r="I13">
            <v>6547.3850000000002</v>
          </cell>
          <cell r="J13">
            <v>35238.339999999997</v>
          </cell>
          <cell r="K13">
            <v>10024.56</v>
          </cell>
          <cell r="L13">
            <v>45791.475099999989</v>
          </cell>
        </row>
        <row r="14">
          <cell r="A14" t="str">
            <v>SENIOR CONSULTANT</v>
          </cell>
          <cell r="B14">
            <v>434</v>
          </cell>
          <cell r="C14" t="str">
            <v>MARTIN BARBERO, SANTOS JOSE</v>
          </cell>
          <cell r="D14" t="str">
            <v>SPAIN &amp; PORTUGAL</v>
          </cell>
          <cell r="E14" t="str">
            <v>SPAIN</v>
          </cell>
          <cell r="F14" t="str">
            <v>CUSTOMER SERVICES SPAIN</v>
          </cell>
          <cell r="G14" t="str">
            <v>PROJECTS HRMS SPAIN</v>
          </cell>
          <cell r="H14">
            <v>35239.133333333331</v>
          </cell>
          <cell r="I14">
            <v>5205.3999999999996</v>
          </cell>
          <cell r="J14">
            <v>40444.533333333333</v>
          </cell>
          <cell r="K14">
            <v>10024.56</v>
          </cell>
          <cell r="L14">
            <v>51075.761333333328</v>
          </cell>
        </row>
        <row r="15">
          <cell r="A15" t="str">
            <v>CONSULTANT</v>
          </cell>
          <cell r="B15">
            <v>437</v>
          </cell>
          <cell r="C15" t="str">
            <v>GARRIDO MERCHAN, ROSA MARIA</v>
          </cell>
          <cell r="D15" t="str">
            <v>SPAIN &amp; PORTUGAL</v>
          </cell>
          <cell r="E15" t="str">
            <v>SPAIN</v>
          </cell>
          <cell r="F15" t="str">
            <v>CUSTOMER SERVICES SPAIN</v>
          </cell>
          <cell r="G15" t="str">
            <v>PROJECTS HRMS SPAIN</v>
          </cell>
          <cell r="H15">
            <v>24340.99</v>
          </cell>
          <cell r="I15">
            <v>3906.58</v>
          </cell>
          <cell r="J15">
            <v>28247.57</v>
          </cell>
          <cell r="K15">
            <v>8897.9845499999992</v>
          </cell>
          <cell r="L15">
            <v>37569.268099999994</v>
          </cell>
        </row>
        <row r="16">
          <cell r="A16" t="str">
            <v>CONSULTANT</v>
          </cell>
          <cell r="B16">
            <v>441</v>
          </cell>
          <cell r="C16" t="str">
            <v>SANCHEZ BELLOTA, JAVIER CLAUDIO</v>
          </cell>
          <cell r="D16" t="str">
            <v>SPAIN &amp; PORTUGAL</v>
          </cell>
          <cell r="E16" t="str">
            <v>SPAIN</v>
          </cell>
          <cell r="F16" t="str">
            <v>CUSTOMER SERVICES SPAIN</v>
          </cell>
          <cell r="G16" t="str">
            <v>PROJECTS HRMS SPAIN</v>
          </cell>
          <cell r="H16">
            <v>24942</v>
          </cell>
          <cell r="I16">
            <v>3005.06</v>
          </cell>
          <cell r="J16">
            <v>27947.06</v>
          </cell>
          <cell r="K16">
            <v>8803.3239000000012</v>
          </cell>
          <cell r="L16">
            <v>37169.589800000002</v>
          </cell>
        </row>
        <row r="17">
          <cell r="A17" t="str">
            <v>CONSULTANT</v>
          </cell>
          <cell r="B17">
            <v>444</v>
          </cell>
          <cell r="C17" t="str">
            <v>ALONSO FERNANDEZ-PACHECO, JULIAN</v>
          </cell>
          <cell r="D17" t="str">
            <v>SPAIN &amp; PORTUGAL</v>
          </cell>
          <cell r="E17" t="str">
            <v>SPAIN</v>
          </cell>
          <cell r="F17" t="str">
            <v>CUSTOMER SERVICES SPAIN</v>
          </cell>
          <cell r="G17" t="str">
            <v>PROJECTS HRMS SPAIN</v>
          </cell>
          <cell r="H17">
            <v>27830.843333333334</v>
          </cell>
          <cell r="I17">
            <v>4787.59</v>
          </cell>
          <cell r="J17">
            <v>32618.433333333334</v>
          </cell>
          <cell r="K17">
            <v>10024.56</v>
          </cell>
          <cell r="L17">
            <v>43132.269833333332</v>
          </cell>
        </row>
        <row r="18">
          <cell r="A18" t="str">
            <v>CONSULTANT</v>
          </cell>
          <cell r="B18">
            <v>526</v>
          </cell>
          <cell r="C18" t="str">
            <v>FERNANDEZ CALDERON, CARMEN</v>
          </cell>
          <cell r="D18" t="str">
            <v>SPAIN &amp; PORTUGAL</v>
          </cell>
          <cell r="E18" t="str">
            <v>SPAIN</v>
          </cell>
          <cell r="F18" t="str">
            <v>CUSTOMER SERVICES SPAIN</v>
          </cell>
          <cell r="G18" t="str">
            <v>PROJECTS HRMS SPAIN</v>
          </cell>
          <cell r="H18">
            <v>33656.68</v>
          </cell>
          <cell r="I18">
            <v>4808.1000000000004</v>
          </cell>
          <cell r="J18">
            <v>38464.78</v>
          </cell>
          <cell r="K18">
            <v>10024.56</v>
          </cell>
          <cell r="L18">
            <v>49066.311699999991</v>
          </cell>
        </row>
        <row r="19">
          <cell r="A19" t="str">
            <v>ANALYST</v>
          </cell>
          <cell r="B19">
            <v>537</v>
          </cell>
          <cell r="C19" t="str">
            <v>BORGES CESTERO, JOSE FABIAN</v>
          </cell>
          <cell r="D19" t="str">
            <v>SPAIN &amp; PORTUGAL</v>
          </cell>
          <cell r="E19" t="str">
            <v>SPAIN</v>
          </cell>
          <cell r="F19" t="str">
            <v>CUSTOMER SERVICES SPAIN</v>
          </cell>
          <cell r="G19" t="str">
            <v>PROJECTS HRMS SPAIN</v>
          </cell>
          <cell r="H19">
            <v>14413.333333333334</v>
          </cell>
          <cell r="I19">
            <v>600.55555555555554</v>
          </cell>
          <cell r="J19">
            <v>15013.888888888889</v>
          </cell>
          <cell r="K19">
            <v>4729.375</v>
          </cell>
          <cell r="L19">
            <v>19968.472222222219</v>
          </cell>
        </row>
        <row r="20">
          <cell r="A20" t="str">
            <v>MANAGER</v>
          </cell>
          <cell r="B20">
            <v>588</v>
          </cell>
          <cell r="C20" t="str">
            <v>FIZ ISRAEL, ANTONIO ENMANUEL</v>
          </cell>
          <cell r="D20" t="str">
            <v>SPAIN &amp; PORTUGAL</v>
          </cell>
          <cell r="E20" t="str">
            <v>SPAIN</v>
          </cell>
          <cell r="F20" t="str">
            <v>CUSTOMER SERVICES SPAIN</v>
          </cell>
          <cell r="G20" t="str">
            <v>PROJECTS HRMS SPAIN</v>
          </cell>
          <cell r="H20">
            <v>33055.67</v>
          </cell>
          <cell r="I20">
            <v>7813.16</v>
          </cell>
          <cell r="J20">
            <v>40868.83</v>
          </cell>
          <cell r="K20">
            <v>10024.56</v>
          </cell>
          <cell r="L20">
            <v>51506.422449999998</v>
          </cell>
        </row>
        <row r="21">
          <cell r="A21" t="str">
            <v>CONSULTANT</v>
          </cell>
          <cell r="B21">
            <v>619</v>
          </cell>
          <cell r="C21" t="str">
            <v>BESADA TORRES, FUENSANTA</v>
          </cell>
          <cell r="D21" t="str">
            <v>SPAIN &amp; PORTUGAL</v>
          </cell>
          <cell r="E21" t="str">
            <v>SPAIN</v>
          </cell>
          <cell r="F21" t="str">
            <v>CUSTOMER SERVICES SPAIN</v>
          </cell>
          <cell r="G21" t="str">
            <v>PROJECTS HRMS SPAIN</v>
          </cell>
          <cell r="H21">
            <v>28785.47</v>
          </cell>
          <cell r="I21">
            <v>2166.65</v>
          </cell>
          <cell r="J21">
            <v>30952.12</v>
          </cell>
          <cell r="K21">
            <v>9749.9178000000011</v>
          </cell>
          <cell r="L21">
            <v>41166.319599999995</v>
          </cell>
        </row>
        <row r="22">
          <cell r="A22" t="str">
            <v>SENIOR CONSULTANT</v>
          </cell>
          <cell r="B22">
            <v>648</v>
          </cell>
          <cell r="C22" t="str">
            <v>PERAL CEREIJO, FRANCISCO JAVIER</v>
          </cell>
          <cell r="D22" t="str">
            <v>SPAIN &amp; PORTUGAL</v>
          </cell>
          <cell r="E22" t="str">
            <v>SPAIN</v>
          </cell>
          <cell r="F22" t="str">
            <v>CUSTOMER SERVICES SPAIN</v>
          </cell>
          <cell r="G22" t="str">
            <v>PROJECTS HRMS SPAIN</v>
          </cell>
          <cell r="H22">
            <v>39486.5</v>
          </cell>
          <cell r="I22">
            <v>7212.15</v>
          </cell>
          <cell r="J22">
            <v>46698.65</v>
          </cell>
          <cell r="K22">
            <v>10024.56</v>
          </cell>
          <cell r="L22">
            <v>57423.689749999998</v>
          </cell>
        </row>
        <row r="23">
          <cell r="A23" t="str">
            <v>SENIOR CONSULTANT</v>
          </cell>
          <cell r="B23">
            <v>792</v>
          </cell>
          <cell r="C23" t="str">
            <v>DIEGO SAN BRUNO, MARIA LUISA DE</v>
          </cell>
          <cell r="D23" t="str">
            <v>SPAIN &amp; PORTUGAL</v>
          </cell>
          <cell r="E23" t="str">
            <v>SPAIN</v>
          </cell>
          <cell r="F23" t="str">
            <v>CUSTOMER SERVICES SPAIN</v>
          </cell>
          <cell r="G23" t="str">
            <v>PROJECTS HRMS SPAIN</v>
          </cell>
          <cell r="H23">
            <v>27691.632750000001</v>
          </cell>
          <cell r="I23">
            <v>1457.4573333333333</v>
          </cell>
          <cell r="J23">
            <v>29149.090083333333</v>
          </cell>
          <cell r="K23">
            <v>9181.9633762499998</v>
          </cell>
          <cell r="L23">
            <v>38768.289810833332</v>
          </cell>
        </row>
        <row r="24">
          <cell r="A24" t="str">
            <v>ANALYST</v>
          </cell>
          <cell r="B24">
            <v>884</v>
          </cell>
          <cell r="C24" t="str">
            <v>FERNANDEZ DE HEREDIA CALDERON, IGNACIO</v>
          </cell>
          <cell r="D24" t="str">
            <v>SPAIN &amp; PORTUGAL</v>
          </cell>
          <cell r="E24" t="str">
            <v>SPAIN</v>
          </cell>
          <cell r="F24" t="str">
            <v>CUSTOMER SERVICES SPAIN</v>
          </cell>
          <cell r="G24" t="str">
            <v>PROJECTS HRMS SPAIN</v>
          </cell>
          <cell r="H24">
            <v>23739.98</v>
          </cell>
          <cell r="I24">
            <v>1202.03</v>
          </cell>
          <cell r="J24">
            <v>24942.01</v>
          </cell>
          <cell r="K24">
            <v>7856.7331499999991</v>
          </cell>
          <cell r="L24">
            <v>33172.873299999992</v>
          </cell>
        </row>
        <row r="25">
          <cell r="A25" t="str">
            <v>CONSULTANT</v>
          </cell>
          <cell r="B25">
            <v>964</v>
          </cell>
          <cell r="C25" t="str">
            <v>BAUTISTA VARAS, LETICIA</v>
          </cell>
          <cell r="D25" t="str">
            <v>SPAIN &amp; PORTUGAL</v>
          </cell>
          <cell r="E25" t="str">
            <v>SPAIN</v>
          </cell>
          <cell r="F25" t="str">
            <v>CUSTOMER SERVICES SPAIN</v>
          </cell>
          <cell r="G25" t="str">
            <v>PROJECTS HRMS SPAIN</v>
          </cell>
          <cell r="H25">
            <v>24340.99</v>
          </cell>
          <cell r="I25">
            <v>2704.55</v>
          </cell>
          <cell r="J25">
            <v>27045.54</v>
          </cell>
          <cell r="K25">
            <v>8519.3451000000005</v>
          </cell>
          <cell r="L25">
            <v>35970.568200000002</v>
          </cell>
        </row>
        <row r="26">
          <cell r="A26" t="str">
            <v>CONSULTANT</v>
          </cell>
          <cell r="B26">
            <v>1030</v>
          </cell>
          <cell r="C26" t="str">
            <v>GARCIA MACHADO, JORGE</v>
          </cell>
          <cell r="D26" t="str">
            <v>SPAIN &amp; PORTUGAL</v>
          </cell>
          <cell r="E26" t="str">
            <v>SPAIN</v>
          </cell>
          <cell r="F26" t="str">
            <v>CUSTOMER SERVICES SPAIN</v>
          </cell>
          <cell r="G26" t="str">
            <v>PROJECTS HRMS SPAIN</v>
          </cell>
          <cell r="H26">
            <v>26144.03</v>
          </cell>
          <cell r="I26">
            <v>3155.31</v>
          </cell>
          <cell r="J26">
            <v>29299.34</v>
          </cell>
          <cell r="K26">
            <v>9229.2921000000006</v>
          </cell>
          <cell r="L26">
            <v>38968.122199999998</v>
          </cell>
        </row>
        <row r="27">
          <cell r="A27" t="str">
            <v>CONSULTANT</v>
          </cell>
          <cell r="B27">
            <v>1031</v>
          </cell>
          <cell r="C27" t="str">
            <v>GONZALEZ SAN SEGUNDO, ANDRES</v>
          </cell>
          <cell r="D27" t="str">
            <v>SPAIN &amp; PORTUGAL</v>
          </cell>
          <cell r="E27" t="str">
            <v>SPAIN</v>
          </cell>
          <cell r="F27" t="str">
            <v>CUSTOMER SERVICES SPAIN</v>
          </cell>
          <cell r="G27" t="str">
            <v>PROJECTS HRMS SPAIN</v>
          </cell>
          <cell r="H27">
            <v>23439.47</v>
          </cell>
          <cell r="I27">
            <v>2404.0500000000002</v>
          </cell>
          <cell r="J27">
            <v>25843.52</v>
          </cell>
          <cell r="K27">
            <v>8140.7088000000003</v>
          </cell>
          <cell r="L27">
            <v>34371.881599999993</v>
          </cell>
        </row>
        <row r="28">
          <cell r="A28" t="str">
            <v>PROGRAMMER</v>
          </cell>
          <cell r="B28">
            <v>1032</v>
          </cell>
          <cell r="C28" t="str">
            <v>HOZ LUQUE, ANDRES JULIO</v>
          </cell>
          <cell r="D28" t="str">
            <v>SPAIN &amp; PORTUGAL</v>
          </cell>
          <cell r="E28" t="str">
            <v>SPAIN</v>
          </cell>
          <cell r="F28" t="str">
            <v>CUSTOMER SERVICES SPAIN</v>
          </cell>
          <cell r="G28" t="str">
            <v>PROJECTS HRMS SPAIN</v>
          </cell>
          <cell r="H28">
            <v>23044.973333333335</v>
          </cell>
          <cell r="I28">
            <v>1600.6733333333332</v>
          </cell>
          <cell r="J28">
            <v>24645.646666666667</v>
          </cell>
          <cell r="K28">
            <v>7763.3787000000002</v>
          </cell>
          <cell r="L28">
            <v>32778.710066666667</v>
          </cell>
        </row>
        <row r="29">
          <cell r="A29" t="str">
            <v>CONSULTANT</v>
          </cell>
          <cell r="B29">
            <v>1086</v>
          </cell>
          <cell r="C29" t="str">
            <v>PANIEGO MORATA, SAGRARIO</v>
          </cell>
          <cell r="D29" t="str">
            <v>SPAIN &amp; PORTUGAL</v>
          </cell>
          <cell r="E29" t="str">
            <v>SPAIN</v>
          </cell>
          <cell r="F29" t="str">
            <v>CUSTOMER SERVICES SPAIN</v>
          </cell>
          <cell r="G29" t="str">
            <v>PROJECTS HRMS SPAIN</v>
          </cell>
          <cell r="H29">
            <v>21021.855</v>
          </cell>
          <cell r="I29">
            <v>1051.77</v>
          </cell>
          <cell r="J29">
            <v>22073.625</v>
          </cell>
          <cell r="K29">
            <v>6953.1918750000004</v>
          </cell>
          <cell r="L29">
            <v>29357.921249999999</v>
          </cell>
        </row>
        <row r="30">
          <cell r="A30" t="str">
            <v>PROGRAMMER</v>
          </cell>
          <cell r="B30">
            <v>1094</v>
          </cell>
          <cell r="C30" t="str">
            <v>SILVA LOSADA, ANA MARIA</v>
          </cell>
          <cell r="D30" t="str">
            <v>SPAIN &amp; PORTUGAL</v>
          </cell>
          <cell r="E30" t="str">
            <v>SPAIN</v>
          </cell>
          <cell r="F30" t="str">
            <v>CUSTOMER SERVICES SPAIN</v>
          </cell>
          <cell r="G30" t="str">
            <v>PROJECTS HRMS SPAIN</v>
          </cell>
          <cell r="H30">
            <v>21335.93</v>
          </cell>
          <cell r="I30">
            <v>1502.53</v>
          </cell>
          <cell r="J30">
            <v>22838.46</v>
          </cell>
          <cell r="K30">
            <v>7194.1148999999996</v>
          </cell>
          <cell r="L30">
            <v>30375.151799999996</v>
          </cell>
        </row>
        <row r="31">
          <cell r="A31" t="str">
            <v>PROGRAMMER</v>
          </cell>
          <cell r="B31">
            <v>1095</v>
          </cell>
          <cell r="C31" t="str">
            <v>CANOYRA CASTROVERDE, JUAN CARLOS</v>
          </cell>
          <cell r="D31" t="str">
            <v>SPAIN &amp; PORTUGAL</v>
          </cell>
          <cell r="E31" t="str">
            <v>SPAIN</v>
          </cell>
          <cell r="F31" t="str">
            <v>CUSTOMER SERVICES SPAIN</v>
          </cell>
          <cell r="G31" t="str">
            <v>PROJECTS HRMS SPAIN</v>
          </cell>
          <cell r="H31">
            <v>25242.51</v>
          </cell>
          <cell r="I31">
            <v>1202.02</v>
          </cell>
          <cell r="J31">
            <v>26444.53</v>
          </cell>
          <cell r="K31">
            <v>8330.0269499999995</v>
          </cell>
          <cell r="L31">
            <v>35171.224900000001</v>
          </cell>
        </row>
        <row r="32">
          <cell r="A32" t="str">
            <v>CONSULTANT</v>
          </cell>
          <cell r="B32">
            <v>1108</v>
          </cell>
          <cell r="C32" t="str">
            <v>TOBIAS RUBIO, CRISTINA</v>
          </cell>
          <cell r="D32" t="str">
            <v>SPAIN &amp; PORTUGAL</v>
          </cell>
          <cell r="E32" t="str">
            <v>SPAIN</v>
          </cell>
          <cell r="F32" t="str">
            <v>CUSTOMER SERVICES SPAIN</v>
          </cell>
          <cell r="G32" t="str">
            <v>PROJECTS HRMS SPAIN</v>
          </cell>
          <cell r="H32">
            <v>27646.560000000001</v>
          </cell>
          <cell r="I32">
            <v>4207.08</v>
          </cell>
          <cell r="J32">
            <v>31853.64</v>
          </cell>
          <cell r="K32">
            <v>10024.56</v>
          </cell>
          <cell r="L32">
            <v>42356.004599999993</v>
          </cell>
        </row>
        <row r="33">
          <cell r="A33" t="str">
            <v>PROGRAMMER</v>
          </cell>
          <cell r="B33">
            <v>1113</v>
          </cell>
          <cell r="C33" t="str">
            <v xml:space="preserve">VAQUERO NIÑO, GUSTAVO </v>
          </cell>
          <cell r="D33" t="str">
            <v>SPAIN &amp; PORTUGAL</v>
          </cell>
          <cell r="E33" t="str">
            <v>SPAIN</v>
          </cell>
          <cell r="F33" t="str">
            <v>CUSTOMER SERVICES SPAIN</v>
          </cell>
          <cell r="G33" t="str">
            <v>PROJECTS HRMS SPAIN</v>
          </cell>
          <cell r="H33">
            <v>22087.19</v>
          </cell>
          <cell r="I33">
            <v>0</v>
          </cell>
          <cell r="J33">
            <v>22087.19</v>
          </cell>
          <cell r="K33">
            <v>6957.4648499999994</v>
          </cell>
          <cell r="L33">
            <v>29375.962699999996</v>
          </cell>
        </row>
        <row r="34">
          <cell r="A34" t="str">
            <v>ANALYST</v>
          </cell>
          <cell r="B34">
            <v>1166</v>
          </cell>
          <cell r="C34" t="str">
            <v>COLLADO ESTEBANEZ, MARIA AMPARO</v>
          </cell>
          <cell r="D34" t="str">
            <v>SPAIN &amp; PORTUGAL</v>
          </cell>
          <cell r="E34" t="str">
            <v>SPAIN</v>
          </cell>
          <cell r="F34" t="str">
            <v>CUSTOMER SERVICES SPAIN</v>
          </cell>
          <cell r="G34" t="str">
            <v>PROJECTS HRMS SPAIN</v>
          </cell>
          <cell r="H34">
            <v>22297.55</v>
          </cell>
          <cell r="I34">
            <v>631.05999999999995</v>
          </cell>
          <cell r="J34">
            <v>22928.61</v>
          </cell>
          <cell r="K34">
            <v>7222.5121500000005</v>
          </cell>
          <cell r="L34">
            <v>30495.051299999999</v>
          </cell>
        </row>
        <row r="35">
          <cell r="A35" t="str">
            <v>CONSULTANT</v>
          </cell>
          <cell r="B35">
            <v>1201</v>
          </cell>
          <cell r="C35" t="str">
            <v>PENADES PINILLA, FRANCISCO</v>
          </cell>
          <cell r="D35" t="str">
            <v>SPAIN &amp; PORTUGAL</v>
          </cell>
          <cell r="E35" t="str">
            <v>SPAIN</v>
          </cell>
          <cell r="F35" t="str">
            <v>CUSTOMER SERVICES SPAIN</v>
          </cell>
          <cell r="G35" t="str">
            <v>PROJECTS HRMS SPAIN</v>
          </cell>
          <cell r="H35">
            <v>24040.48</v>
          </cell>
          <cell r="I35">
            <v>1202.02</v>
          </cell>
          <cell r="J35">
            <v>25242.5</v>
          </cell>
          <cell r="K35">
            <v>7951.3874999999998</v>
          </cell>
          <cell r="L35">
            <v>33572.524999999994</v>
          </cell>
        </row>
        <row r="36">
          <cell r="A36" t="str">
            <v>ANALYST</v>
          </cell>
          <cell r="B36">
            <v>1273</v>
          </cell>
          <cell r="C36" t="str">
            <v>LOPEZ GRANDMONTAGNE, OSCAR</v>
          </cell>
          <cell r="D36" t="str">
            <v>SPAIN &amp; PORTUGAL</v>
          </cell>
          <cell r="E36" t="str">
            <v>SPAIN</v>
          </cell>
          <cell r="F36" t="str">
            <v>CUSTOMER SERVICES SPAIN</v>
          </cell>
          <cell r="G36" t="str">
            <v>PROJECTS HRMS SPAIN</v>
          </cell>
          <cell r="H36">
            <v>23890</v>
          </cell>
          <cell r="I36">
            <v>1260</v>
          </cell>
          <cell r="J36">
            <v>25150</v>
          </cell>
          <cell r="K36">
            <v>7922.25</v>
          </cell>
          <cell r="L36">
            <v>33449.5</v>
          </cell>
        </row>
        <row r="37">
          <cell r="A37" t="str">
            <v>STRATEGIC CONSULTANT</v>
          </cell>
          <cell r="B37">
            <v>1366</v>
          </cell>
          <cell r="C37" t="str">
            <v>ASENJO MUÑIZ, ANTONIO JAVIER</v>
          </cell>
          <cell r="D37" t="str">
            <v>SPAIN &amp; PORTUGAL</v>
          </cell>
          <cell r="E37" t="str">
            <v>SPAIN</v>
          </cell>
          <cell r="F37" t="str">
            <v>CUSTOMER SERVICES SPAIN</v>
          </cell>
          <cell r="G37" t="str">
            <v>PROJECTS HRMS SPAIN</v>
          </cell>
          <cell r="H37">
            <v>27019.871666666666</v>
          </cell>
          <cell r="I37">
            <v>4059.4708333333328</v>
          </cell>
          <cell r="J37">
            <v>31079.342499999999</v>
          </cell>
          <cell r="K37">
            <v>9789.9928875000005</v>
          </cell>
          <cell r="L37">
            <v>41335.525524999997</v>
          </cell>
        </row>
        <row r="38">
          <cell r="A38" t="str">
            <v>PROGRAMMER</v>
          </cell>
          <cell r="B38">
            <v>1408</v>
          </cell>
          <cell r="C38" t="str">
            <v>ANTOLINEZ GARCIA, NURIA</v>
          </cell>
          <cell r="D38" t="str">
            <v>SPAIN &amp; PORTUGAL</v>
          </cell>
          <cell r="E38" t="str">
            <v>SPAIN</v>
          </cell>
          <cell r="F38" t="str">
            <v>CUSTOMER SERVICES SPAIN</v>
          </cell>
          <cell r="G38" t="str">
            <v>PROJECTS HRMS SPAIN</v>
          </cell>
          <cell r="H38">
            <v>20224.060000000001</v>
          </cell>
          <cell r="I38">
            <v>601.01</v>
          </cell>
          <cell r="J38">
            <v>20825.07</v>
          </cell>
          <cell r="K38">
            <v>6559.8970499999996</v>
          </cell>
          <cell r="L38">
            <v>27697.343099999998</v>
          </cell>
        </row>
        <row r="39">
          <cell r="A39" t="str">
            <v>PROGRAMMER</v>
          </cell>
          <cell r="B39">
            <v>1435</v>
          </cell>
          <cell r="C39" t="str">
            <v>MONES SAINZ, MARTA</v>
          </cell>
          <cell r="D39" t="str">
            <v>SPAIN &amp; PORTUGAL</v>
          </cell>
          <cell r="E39" t="str">
            <v>SPAIN</v>
          </cell>
          <cell r="F39" t="str">
            <v>CUSTOMER SERVICES SPAIN</v>
          </cell>
          <cell r="G39" t="str">
            <v>PROJECTS HRMS SPAIN</v>
          </cell>
          <cell r="H39">
            <v>21905.313333333332</v>
          </cell>
          <cell r="I39">
            <v>1400.5866666666666</v>
          </cell>
          <cell r="J39">
            <v>23305.9</v>
          </cell>
          <cell r="K39">
            <v>7341.3584999999994</v>
          </cell>
          <cell r="L39">
            <v>30996.846999999998</v>
          </cell>
        </row>
        <row r="40">
          <cell r="A40" t="str">
            <v>CONSULTANT</v>
          </cell>
          <cell r="B40">
            <v>1448</v>
          </cell>
          <cell r="C40" t="str">
            <v>VILLAESCUSA GONZALEZ, MARIA IRENE</v>
          </cell>
          <cell r="D40" t="str">
            <v>SPAIN &amp; PORTUGAL</v>
          </cell>
          <cell r="E40" t="str">
            <v>SPAIN</v>
          </cell>
          <cell r="F40" t="str">
            <v>CUSTOMER SERVICES SPAIN</v>
          </cell>
          <cell r="G40" t="str">
            <v>PROJECTS HRMS SPAIN</v>
          </cell>
          <cell r="H40">
            <v>27045.54</v>
          </cell>
          <cell r="I40">
            <v>4808.1000000000004</v>
          </cell>
          <cell r="J40">
            <v>31853.64</v>
          </cell>
          <cell r="K40">
            <v>10024.56</v>
          </cell>
          <cell r="L40">
            <v>42356.004599999993</v>
          </cell>
        </row>
        <row r="41">
          <cell r="A41" t="str">
            <v>ANALYST</v>
          </cell>
          <cell r="B41">
            <v>1462</v>
          </cell>
          <cell r="C41" t="str">
            <v>BUSTOS ESTEBAN, JOSE LUIS</v>
          </cell>
          <cell r="D41" t="str">
            <v>SPAIN &amp; PORTUGAL</v>
          </cell>
          <cell r="E41" t="str">
            <v>SPAIN</v>
          </cell>
          <cell r="F41" t="str">
            <v>CUSTOMER SERVICES SPAIN</v>
          </cell>
          <cell r="G41" t="str">
            <v>PROJECTS HRMS SPAIN</v>
          </cell>
          <cell r="H41">
            <v>19232.39</v>
          </cell>
          <cell r="I41">
            <v>601.01</v>
          </cell>
          <cell r="J41">
            <v>19833.400000000001</v>
          </cell>
          <cell r="K41">
            <v>6247.5209999999997</v>
          </cell>
          <cell r="L41">
            <v>26378.421999999999</v>
          </cell>
        </row>
        <row r="42">
          <cell r="A42" t="str">
            <v>CONSULTANT</v>
          </cell>
          <cell r="B42">
            <v>1477</v>
          </cell>
          <cell r="C42" t="str">
            <v>AGUILAR BENITEZ, HORTENSIA</v>
          </cell>
          <cell r="D42" t="str">
            <v>SPAIN &amp; PORTUGAL</v>
          </cell>
          <cell r="E42" t="str">
            <v>SPAIN</v>
          </cell>
          <cell r="F42" t="str">
            <v>CUSTOMER SERVICES SPAIN</v>
          </cell>
          <cell r="G42" t="str">
            <v>PROJECTS HRMS SPAIN</v>
          </cell>
          <cell r="H42">
            <v>23920.28</v>
          </cell>
          <cell r="I42">
            <v>1202.02</v>
          </cell>
          <cell r="J42">
            <v>25122.3</v>
          </cell>
          <cell r="K42">
            <v>7913.5244999999995</v>
          </cell>
          <cell r="L42">
            <v>33412.659</v>
          </cell>
        </row>
        <row r="43">
          <cell r="A43" t="str">
            <v>PROGRAMMER</v>
          </cell>
          <cell r="B43">
            <v>1491</v>
          </cell>
          <cell r="C43" t="str">
            <v>YEGROS GARCIA, JUAN PEDRO</v>
          </cell>
          <cell r="D43" t="str">
            <v>SPAIN &amp; PORTUGAL</v>
          </cell>
          <cell r="E43" t="str">
            <v>SPAIN</v>
          </cell>
          <cell r="F43" t="str">
            <v>CUSTOMER SERVICES SPAIN</v>
          </cell>
          <cell r="G43" t="str">
            <v>PROJECTS HRMS SPAIN</v>
          </cell>
          <cell r="H43">
            <v>19923.55</v>
          </cell>
          <cell r="I43">
            <v>901.52</v>
          </cell>
          <cell r="J43">
            <v>20825.07</v>
          </cell>
          <cell r="K43">
            <v>6559.8970499999996</v>
          </cell>
          <cell r="L43">
            <v>27697.343099999998</v>
          </cell>
        </row>
        <row r="44">
          <cell r="A44" t="str">
            <v>ANALYST</v>
          </cell>
          <cell r="B44">
            <v>1495</v>
          </cell>
          <cell r="C44" t="str">
            <v>FERRER GARCIA, EVA</v>
          </cell>
          <cell r="D44" t="str">
            <v>SPAIN &amp; PORTUGAL</v>
          </cell>
          <cell r="E44" t="str">
            <v>SPAIN</v>
          </cell>
          <cell r="F44" t="str">
            <v>CUSTOMER SERVICES SPAIN</v>
          </cell>
          <cell r="G44" t="str">
            <v>PROJECTS HRMS SPAIN</v>
          </cell>
          <cell r="H44">
            <v>25242.51</v>
          </cell>
          <cell r="I44">
            <v>1202.02</v>
          </cell>
          <cell r="J44">
            <v>26444.53</v>
          </cell>
          <cell r="K44">
            <v>8330.0269499999995</v>
          </cell>
          <cell r="L44">
            <v>35171.224900000001</v>
          </cell>
        </row>
        <row r="45">
          <cell r="A45" t="str">
            <v>PROGRAMMER</v>
          </cell>
          <cell r="B45">
            <v>1510</v>
          </cell>
          <cell r="C45" t="str">
            <v>BLAZQUEZ SANCHEZ, LUIS</v>
          </cell>
          <cell r="D45" t="str">
            <v>SPAIN &amp; PORTUGAL</v>
          </cell>
          <cell r="E45" t="str">
            <v>SPAIN</v>
          </cell>
          <cell r="F45" t="str">
            <v>CUSTOMER SERVICES SPAIN</v>
          </cell>
          <cell r="G45" t="str">
            <v>PROJECTS HRMS SPAIN</v>
          </cell>
          <cell r="H45">
            <v>20554.62</v>
          </cell>
          <cell r="I45">
            <v>601.01</v>
          </cell>
          <cell r="J45">
            <v>21155.63</v>
          </cell>
          <cell r="K45">
            <v>6664.0234499999988</v>
          </cell>
          <cell r="L45">
            <v>28136.9879</v>
          </cell>
        </row>
        <row r="46">
          <cell r="A46" t="str">
            <v>PROGRAMMER</v>
          </cell>
          <cell r="B46">
            <v>1531</v>
          </cell>
          <cell r="C46" t="str">
            <v>RODRIGUEZ MINGUELA, ANGEL</v>
          </cell>
          <cell r="D46" t="str">
            <v>SPAIN &amp; PORTUGAL</v>
          </cell>
          <cell r="E46" t="str">
            <v>SPAIN</v>
          </cell>
          <cell r="F46" t="str">
            <v>CUSTOMER SERVICES SPAIN</v>
          </cell>
          <cell r="G46" t="str">
            <v>PROJECTS HRMS SPAIN</v>
          </cell>
          <cell r="H46">
            <v>19923.55</v>
          </cell>
          <cell r="I46">
            <v>901.52</v>
          </cell>
          <cell r="J46">
            <v>20825.07</v>
          </cell>
          <cell r="K46">
            <v>6559.8970499999996</v>
          </cell>
          <cell r="L46">
            <v>27697.343099999998</v>
          </cell>
        </row>
        <row r="47">
          <cell r="A47" t="str">
            <v>PROGRAMMER</v>
          </cell>
          <cell r="B47">
            <v>1546</v>
          </cell>
          <cell r="C47" t="str">
            <v>ROMERO PEREZ, CESAR</v>
          </cell>
          <cell r="D47" t="str">
            <v>SPAIN &amp; PORTUGAL</v>
          </cell>
          <cell r="E47" t="str">
            <v>SPAIN</v>
          </cell>
          <cell r="F47" t="str">
            <v>CUSTOMER SERVICES SPAIN</v>
          </cell>
          <cell r="G47" t="str">
            <v>PROJECTS HRMS SPAIN</v>
          </cell>
          <cell r="H47">
            <v>19926.326666666668</v>
          </cell>
          <cell r="I47">
            <v>901.52</v>
          </cell>
          <cell r="J47">
            <v>20827.846666666668</v>
          </cell>
          <cell r="K47">
            <v>6560.7717000000002</v>
          </cell>
          <cell r="L47">
            <v>27701.036066666667</v>
          </cell>
        </row>
        <row r="48">
          <cell r="A48" t="str">
            <v>ANALYST</v>
          </cell>
          <cell r="B48">
            <v>20016</v>
          </cell>
          <cell r="C48" t="str">
            <v>ESTRADA BENAVENTE, HECTOR RODRIGO</v>
          </cell>
          <cell r="D48" t="str">
            <v>SPAIN &amp; PORTUGAL</v>
          </cell>
          <cell r="E48" t="str">
            <v>SPAIN</v>
          </cell>
          <cell r="F48" t="str">
            <v>CUSTOMER SERVICES SPAIN</v>
          </cell>
          <cell r="G48" t="str">
            <v>PROJECTS HRMS SPAIN</v>
          </cell>
          <cell r="H48">
            <v>27646.560000000001</v>
          </cell>
          <cell r="I48">
            <v>5409.11</v>
          </cell>
          <cell r="J48">
            <v>33055.67</v>
          </cell>
          <cell r="K48">
            <v>10024.56</v>
          </cell>
          <cell r="L48">
            <v>43576.06504999999</v>
          </cell>
        </row>
        <row r="49">
          <cell r="A49" t="str">
            <v>CONSULTANT</v>
          </cell>
          <cell r="B49">
            <v>20029</v>
          </cell>
          <cell r="C49" t="str">
            <v>IERACE ., MARINA EVA</v>
          </cell>
          <cell r="D49" t="str">
            <v>SPAIN &amp; PORTUGAL</v>
          </cell>
          <cell r="E49" t="str">
            <v>SPAIN</v>
          </cell>
          <cell r="F49" t="str">
            <v>CUSTOMER SERVICES SPAIN</v>
          </cell>
          <cell r="G49" t="str">
            <v>PROJECTS HRMS SPAIN</v>
          </cell>
          <cell r="H49">
            <v>32659</v>
          </cell>
          <cell r="I49">
            <v>1541.6</v>
          </cell>
          <cell r="J49">
            <v>34200.6</v>
          </cell>
          <cell r="K49">
            <v>10024.56</v>
          </cell>
          <cell r="L49">
            <v>44738.168999999994</v>
          </cell>
        </row>
        <row r="50">
          <cell r="A50" t="str">
            <v>MANAGER</v>
          </cell>
          <cell r="B50">
            <v>41005</v>
          </cell>
          <cell r="C50" t="str">
            <v>BLAZQUEZ CEBALLOS, ARANCHA</v>
          </cell>
          <cell r="D50" t="str">
            <v>SPAIN &amp; PORTUGAL</v>
          </cell>
          <cell r="E50" t="str">
            <v>SPAIN</v>
          </cell>
          <cell r="F50" t="str">
            <v>CUSTOMER SERVICES SPAIN</v>
          </cell>
          <cell r="G50" t="str">
            <v>PROJECTS HRMS SPAIN</v>
          </cell>
          <cell r="H50">
            <v>30050.61</v>
          </cell>
          <cell r="I50">
            <v>6010.12</v>
          </cell>
          <cell r="J50">
            <v>36060.730000000003</v>
          </cell>
          <cell r="K50">
            <v>10024.56</v>
          </cell>
          <cell r="L50">
            <v>46626.200949999999</v>
          </cell>
        </row>
        <row r="51">
          <cell r="A51" t="str">
            <v>MANAGER</v>
          </cell>
          <cell r="B51">
            <v>41012</v>
          </cell>
          <cell r="C51" t="str">
            <v>USERO PUERTAS, ESTHER</v>
          </cell>
          <cell r="D51" t="str">
            <v>SPAIN &amp; PORTUGAL</v>
          </cell>
          <cell r="E51" t="str">
            <v>SPAIN</v>
          </cell>
          <cell r="F51" t="str">
            <v>CUSTOMER SERVICES SPAIN</v>
          </cell>
          <cell r="G51" t="str">
            <v>PROJECTS HRMS SPAIN</v>
          </cell>
          <cell r="H51">
            <v>34729.480000000003</v>
          </cell>
          <cell r="I51">
            <v>3434.78</v>
          </cell>
          <cell r="J51">
            <v>38164.26</v>
          </cell>
          <cell r="K51">
            <v>10024.56</v>
          </cell>
          <cell r="L51">
            <v>48761.283899999995</v>
          </cell>
        </row>
        <row r="52">
          <cell r="A52" t="str">
            <v>CONSULTANT</v>
          </cell>
          <cell r="B52">
            <v>44004</v>
          </cell>
          <cell r="C52" t="str">
            <v>CARRETERO GOMEZ, RAMON</v>
          </cell>
          <cell r="D52" t="str">
            <v>SPAIN &amp; PORTUGAL</v>
          </cell>
          <cell r="E52" t="str">
            <v>SPAIN</v>
          </cell>
          <cell r="F52" t="str">
            <v>CUSTOMER SERVICES SPAIN</v>
          </cell>
          <cell r="G52" t="str">
            <v>PROJECTS HRMS SPAIN</v>
          </cell>
          <cell r="H52">
            <v>26041.85</v>
          </cell>
          <cell r="I52">
            <v>4609.76</v>
          </cell>
          <cell r="J52">
            <v>30651.61</v>
          </cell>
          <cell r="K52">
            <v>9655.2571499999995</v>
          </cell>
          <cell r="L52">
            <v>40766.641299999996</v>
          </cell>
        </row>
        <row r="53">
          <cell r="A53" t="str">
            <v>PROGRAMMER</v>
          </cell>
          <cell r="B53" t="str">
            <v>M0056</v>
          </cell>
          <cell r="C53" t="str">
            <v>MENA HERNANDEZ, JUAN ANTONIO</v>
          </cell>
          <cell r="D53" t="str">
            <v>SPAIN &amp; PORTUGAL</v>
          </cell>
          <cell r="E53" t="str">
            <v>SPAIN</v>
          </cell>
          <cell r="F53" t="str">
            <v>CUSTOMER SERVICES SPAIN</v>
          </cell>
          <cell r="G53" t="str">
            <v>PROJECTS HRMS SPAIN</v>
          </cell>
          <cell r="H53">
            <v>19804.52</v>
          </cell>
          <cell r="I53">
            <v>1021.72</v>
          </cell>
          <cell r="J53">
            <v>20826.240000000002</v>
          </cell>
          <cell r="K53">
            <v>6560.2656000000006</v>
          </cell>
          <cell r="L53">
            <v>27698.8992</v>
          </cell>
        </row>
        <row r="54">
          <cell r="A54" t="str">
            <v>CONSULTANT</v>
          </cell>
          <cell r="B54" t="str">
            <v>M0085</v>
          </cell>
          <cell r="C54" t="str">
            <v>MARTINEZ MOLINA, MARCOS ANTONIO</v>
          </cell>
          <cell r="D54" t="str">
            <v>SPAIN &amp; PORTUGAL</v>
          </cell>
          <cell r="E54" t="str">
            <v>SPAIN</v>
          </cell>
          <cell r="F54" t="str">
            <v>CUSTOMER SERVICES SPAIN</v>
          </cell>
          <cell r="G54" t="str">
            <v>PROJECTS HRMS SPAIN</v>
          </cell>
          <cell r="H54">
            <v>30050.61</v>
          </cell>
          <cell r="I54">
            <v>4808.1000000000004</v>
          </cell>
          <cell r="J54">
            <v>34858.71</v>
          </cell>
          <cell r="K54">
            <v>10024.56</v>
          </cell>
          <cell r="L54">
            <v>45406.150649999996</v>
          </cell>
        </row>
        <row r="55">
          <cell r="A55" t="str">
            <v>CONSULTANT</v>
          </cell>
          <cell r="B55" t="str">
            <v>M0117</v>
          </cell>
          <cell r="C55" t="str">
            <v>JIMENEZ GUINEA, CARLOS</v>
          </cell>
          <cell r="D55" t="str">
            <v>SPAIN &amp; PORTUGAL</v>
          </cell>
          <cell r="E55" t="str">
            <v>SPAIN</v>
          </cell>
          <cell r="F55" t="str">
            <v>CUSTOMER SERVICES SPAIN</v>
          </cell>
          <cell r="G55" t="str">
            <v>PROJECTS HRMS SPAIN</v>
          </cell>
          <cell r="H55">
            <v>24040.48</v>
          </cell>
          <cell r="I55">
            <v>3005.06</v>
          </cell>
          <cell r="J55">
            <v>27045.54</v>
          </cell>
          <cell r="K55">
            <v>8519.3451000000005</v>
          </cell>
          <cell r="L55">
            <v>35970.568200000002</v>
          </cell>
        </row>
      </sheetData>
      <sheetData sheetId="3" refreshError="1"/>
      <sheetData sheetId="4" refreshError="1">
        <row r="3">
          <cell r="A3" t="str">
            <v>Profil</v>
          </cell>
          <cell r="B3" t="str">
            <v>ID_EMPLEADO</v>
          </cell>
          <cell r="C3" t="str">
            <v>NAME</v>
          </cell>
          <cell r="D3" t="str">
            <v>WU0</v>
          </cell>
          <cell r="E3" t="str">
            <v>WU1</v>
          </cell>
          <cell r="F3" t="str">
            <v>WU2</v>
          </cell>
          <cell r="G3" t="str">
            <v>DEPMT(WU3)</v>
          </cell>
          <cell r="H3" t="str">
            <v>FIXED.SALARY euros 2003</v>
          </cell>
          <cell r="I3" t="str">
            <v>VARIABLE euros 2003</v>
          </cell>
          <cell r="J3" t="str">
            <v>TOTAL.SALARY euros 2003</v>
          </cell>
          <cell r="K3" t="str">
            <v>SECURITY SOCIAL 2003</v>
          </cell>
          <cell r="L3" t="str">
            <v>TOTAL COST 2003</v>
          </cell>
        </row>
        <row r="4">
          <cell r="A4" t="str">
            <v>TRAINER</v>
          </cell>
          <cell r="B4">
            <v>982</v>
          </cell>
          <cell r="C4" t="str">
            <v>COLLADO GARCIA, RAQUEL</v>
          </cell>
          <cell r="D4" t="str">
            <v>SPAIN &amp; PORTUGAL</v>
          </cell>
          <cell r="E4" t="str">
            <v>SPAIN</v>
          </cell>
          <cell r="F4" t="str">
            <v>CUSTOMER SERVICES SPAIN</v>
          </cell>
          <cell r="G4" t="str">
            <v>TRAINING SPAIN</v>
          </cell>
          <cell r="H4">
            <v>23739.98</v>
          </cell>
          <cell r="I4">
            <v>2404.0500000000002</v>
          </cell>
          <cell r="J4">
            <v>26144.03</v>
          </cell>
          <cell r="K4">
            <v>8235.3694500000001</v>
          </cell>
          <cell r="L4">
            <v>34771.559899999993</v>
          </cell>
        </row>
        <row r="5">
          <cell r="A5" t="str">
            <v>TRAINER</v>
          </cell>
          <cell r="B5">
            <v>1125</v>
          </cell>
          <cell r="C5" t="str">
            <v>LOPEZ JURADO, MARIA CRISTINA</v>
          </cell>
          <cell r="D5" t="str">
            <v>SPAIN &amp; PORTUGAL</v>
          </cell>
          <cell r="E5" t="str">
            <v>SPAIN</v>
          </cell>
          <cell r="F5" t="str">
            <v>CUSTOMER SERVICES SPAIN</v>
          </cell>
          <cell r="G5" t="str">
            <v>TRAINING SPAIN</v>
          </cell>
          <cell r="H5">
            <v>21035.42</v>
          </cell>
          <cell r="I5">
            <v>901.52</v>
          </cell>
          <cell r="J5">
            <v>21936.94</v>
          </cell>
          <cell r="K5">
            <v>6910.1360999999997</v>
          </cell>
          <cell r="L5">
            <v>29176.130199999996</v>
          </cell>
        </row>
        <row r="6">
          <cell r="A6" t="str">
            <v>TRAINER</v>
          </cell>
          <cell r="B6">
            <v>1397</v>
          </cell>
          <cell r="C6" t="str">
            <v>JORDAN PALACIOS, JORGE</v>
          </cell>
          <cell r="D6" t="str">
            <v>SPAIN &amp; PORTUGAL</v>
          </cell>
          <cell r="E6" t="str">
            <v>SPAIN</v>
          </cell>
          <cell r="F6" t="str">
            <v>CUSTOMER SERVICES SPAIN</v>
          </cell>
          <cell r="G6" t="str">
            <v>TRAINING SPAIN</v>
          </cell>
          <cell r="H6">
            <v>22838.46</v>
          </cell>
          <cell r="I6">
            <v>1442.43</v>
          </cell>
          <cell r="J6">
            <v>24280.89</v>
          </cell>
          <cell r="K6">
            <v>7648.4803499999998</v>
          </cell>
          <cell r="L6">
            <v>32293.583699999996</v>
          </cell>
        </row>
        <row r="7">
          <cell r="A7" t="str">
            <v>TRAINER</v>
          </cell>
          <cell r="B7">
            <v>1422</v>
          </cell>
          <cell r="C7" t="str">
            <v>BARBERO ZAMARREÑO, MARIA DEL MAR</v>
          </cell>
          <cell r="D7" t="str">
            <v>SPAIN &amp; PORTUGAL</v>
          </cell>
          <cell r="E7" t="str">
            <v>SPAIN</v>
          </cell>
          <cell r="F7" t="str">
            <v>CUSTOMER SERVICES SPAIN</v>
          </cell>
          <cell r="G7" t="str">
            <v>TRAINING SPAIN</v>
          </cell>
          <cell r="H7">
            <v>26294.28</v>
          </cell>
          <cell r="I7">
            <v>1803.04</v>
          </cell>
          <cell r="J7">
            <v>28097.32</v>
          </cell>
          <cell r="K7">
            <v>8850.6558000000005</v>
          </cell>
          <cell r="L7">
            <v>37369.435599999997</v>
          </cell>
        </row>
      </sheetData>
      <sheetData sheetId="5" refreshError="1">
        <row r="3">
          <cell r="A3" t="str">
            <v>Profil</v>
          </cell>
          <cell r="B3" t="str">
            <v>ID_EMPLEADO</v>
          </cell>
          <cell r="C3" t="str">
            <v>NAME</v>
          </cell>
          <cell r="D3" t="str">
            <v>WU0</v>
          </cell>
          <cell r="E3" t="str">
            <v>WU1</v>
          </cell>
          <cell r="F3" t="str">
            <v>WU2</v>
          </cell>
          <cell r="G3" t="str">
            <v>DEPMT(WU3)</v>
          </cell>
          <cell r="H3" t="str">
            <v>FIXED.SALARY euros 2003</v>
          </cell>
          <cell r="I3" t="str">
            <v>VARIABLE euros 2003</v>
          </cell>
          <cell r="J3" t="str">
            <v>TOTAL.SALARY euros 2003</v>
          </cell>
          <cell r="K3" t="str">
            <v>SECURITY SOCIAL 2003</v>
          </cell>
          <cell r="L3" t="str">
            <v>TOTAL COST 2003</v>
          </cell>
        </row>
        <row r="4">
          <cell r="A4" t="str">
            <v>T.A. PROJECT MANAGER</v>
          </cell>
          <cell r="B4">
            <v>68</v>
          </cell>
          <cell r="C4" t="str">
            <v>MONTES MARTINEZ, ANTONIA</v>
          </cell>
          <cell r="D4" t="str">
            <v>SPAIN &amp; PORTUGAL</v>
          </cell>
          <cell r="E4" t="str">
            <v>SPAIN</v>
          </cell>
          <cell r="F4" t="str">
            <v>CUSTOMER SERVICES SPAIN</v>
          </cell>
          <cell r="G4" t="str">
            <v>TECHNICAL ASSISTANCE SPAIN</v>
          </cell>
          <cell r="H4">
            <v>36342.455000000002</v>
          </cell>
          <cell r="I4">
            <v>9015.18</v>
          </cell>
          <cell r="J4">
            <v>45357.635000000002</v>
          </cell>
          <cell r="K4">
            <v>10024.56</v>
          </cell>
          <cell r="L4">
            <v>56062.559524999997</v>
          </cell>
        </row>
        <row r="5">
          <cell r="A5" t="str">
            <v>T.A. CONSULTANT</v>
          </cell>
          <cell r="B5">
            <v>439</v>
          </cell>
          <cell r="C5" t="str">
            <v>LOZANO MACEIN, YOLANDA</v>
          </cell>
          <cell r="D5" t="str">
            <v>SPAIN &amp; PORTUGAL</v>
          </cell>
          <cell r="E5" t="str">
            <v>SPAIN</v>
          </cell>
          <cell r="F5" t="str">
            <v>CUSTOMER SERVICES SPAIN</v>
          </cell>
          <cell r="G5" t="str">
            <v>TECHNICAL ASSISTANCE SPAIN</v>
          </cell>
          <cell r="H5">
            <v>24340.99</v>
          </cell>
          <cell r="I5">
            <v>3906.58</v>
          </cell>
          <cell r="J5">
            <v>28247.57</v>
          </cell>
          <cell r="K5">
            <v>8897.9845499999992</v>
          </cell>
          <cell r="L5">
            <v>37569.268099999994</v>
          </cell>
        </row>
        <row r="6">
          <cell r="A6" t="str">
            <v>T.A. PROJECT MANAGER</v>
          </cell>
          <cell r="B6">
            <v>552</v>
          </cell>
          <cell r="C6" t="str">
            <v>SAINZ-EZKERRA ZORRILLA, ENEKO</v>
          </cell>
          <cell r="D6" t="str">
            <v>SPAIN &amp; PORTUGAL</v>
          </cell>
          <cell r="E6" t="str">
            <v>SPAIN</v>
          </cell>
          <cell r="F6" t="str">
            <v>CUSTOMER SERVICES SPAIN</v>
          </cell>
          <cell r="G6" t="str">
            <v>TECHNICAL ASSISTANCE SPAIN</v>
          </cell>
          <cell r="H6">
            <v>39343.455000000002</v>
          </cell>
          <cell r="I6">
            <v>10672.021666666667</v>
          </cell>
          <cell r="J6">
            <v>50015.476666666669</v>
          </cell>
          <cell r="K6">
            <v>10024.56</v>
          </cell>
          <cell r="L6">
            <v>60790.268816666663</v>
          </cell>
        </row>
        <row r="7">
          <cell r="A7" t="str">
            <v>T.A. CONSULTANT</v>
          </cell>
          <cell r="B7">
            <v>576</v>
          </cell>
          <cell r="C7" t="str">
            <v>MENENDEZ COMPANY, JOSE MANUEL</v>
          </cell>
          <cell r="D7" t="str">
            <v>SPAIN &amp; PORTUGAL</v>
          </cell>
          <cell r="E7" t="str">
            <v>SPAIN</v>
          </cell>
          <cell r="F7" t="str">
            <v>CUSTOMER SERVICES SPAIN</v>
          </cell>
          <cell r="G7" t="str">
            <v>TECHNICAL ASSISTANCE SPAIN</v>
          </cell>
          <cell r="H7">
            <v>28247.57</v>
          </cell>
          <cell r="I7">
            <v>4808.1000000000004</v>
          </cell>
          <cell r="J7">
            <v>33055.67</v>
          </cell>
          <cell r="K7">
            <v>10024.56</v>
          </cell>
          <cell r="L7">
            <v>43576.06504999999</v>
          </cell>
        </row>
        <row r="8">
          <cell r="A8" t="str">
            <v>T.A. CONSULTANT</v>
          </cell>
          <cell r="B8">
            <v>653</v>
          </cell>
          <cell r="C8" t="str">
            <v>PASCUAL GARCIA, MARIA LUISA</v>
          </cell>
          <cell r="D8" t="str">
            <v>SPAIN &amp; PORTUGAL</v>
          </cell>
          <cell r="E8" t="str">
            <v>SPAIN</v>
          </cell>
          <cell r="F8" t="str">
            <v>CUSTOMER SERVICES SPAIN</v>
          </cell>
          <cell r="G8" t="str">
            <v>TECHNICAL ASSISTANCE SPAIN</v>
          </cell>
          <cell r="H8">
            <v>24280.89</v>
          </cell>
          <cell r="I8">
            <v>3966.68</v>
          </cell>
          <cell r="J8">
            <v>28247.57</v>
          </cell>
          <cell r="K8">
            <v>8897.9845499999992</v>
          </cell>
          <cell r="L8">
            <v>37569.268099999994</v>
          </cell>
        </row>
        <row r="9">
          <cell r="A9" t="str">
            <v>Staff TA</v>
          </cell>
          <cell r="B9">
            <v>743</v>
          </cell>
          <cell r="C9" t="str">
            <v>GARCIA MARTINEZ, MARIA RAMOS</v>
          </cell>
          <cell r="D9" t="str">
            <v>SPAIN &amp; PORTUGAL</v>
          </cell>
          <cell r="E9" t="str">
            <v>SPAIN</v>
          </cell>
          <cell r="F9" t="str">
            <v>CUSTOMER SERVICES SPAIN</v>
          </cell>
          <cell r="G9" t="str">
            <v>TECHNICAL ASSISTANCE SPAIN</v>
          </cell>
          <cell r="H9">
            <v>16415.139062499999</v>
          </cell>
          <cell r="I9">
            <v>3568.5067708333336</v>
          </cell>
          <cell r="J9">
            <v>19983.645833333332</v>
          </cell>
          <cell r="K9">
            <v>6294.8484374999998</v>
          </cell>
          <cell r="L9">
            <v>26578.24895833333</v>
          </cell>
        </row>
        <row r="10">
          <cell r="A10" t="str">
            <v>T.A. CONSULTANT</v>
          </cell>
          <cell r="B10">
            <v>790</v>
          </cell>
          <cell r="C10" t="str">
            <v>DIEZ CASADO, SUSANA</v>
          </cell>
          <cell r="D10" t="str">
            <v>SPAIN &amp; PORTUGAL</v>
          </cell>
          <cell r="E10" t="str">
            <v>SPAIN</v>
          </cell>
          <cell r="F10" t="str">
            <v>CUSTOMER SERVICES SPAIN</v>
          </cell>
          <cell r="G10" t="str">
            <v>TECHNICAL ASSISTANCE SPAIN</v>
          </cell>
          <cell r="H10">
            <v>23138.97</v>
          </cell>
          <cell r="I10">
            <v>2404.0500000000002</v>
          </cell>
          <cell r="J10">
            <v>25543.02</v>
          </cell>
          <cell r="K10">
            <v>8046.0513000000001</v>
          </cell>
          <cell r="L10">
            <v>33972.2166</v>
          </cell>
        </row>
        <row r="11">
          <cell r="A11" t="str">
            <v>T.A. PROJECT MANAGER</v>
          </cell>
          <cell r="B11">
            <v>875</v>
          </cell>
          <cell r="C11" t="str">
            <v>GONZALEZ MUÑOZ, EVA MARIA</v>
          </cell>
          <cell r="D11" t="str">
            <v>SPAIN &amp; PORTUGAL</v>
          </cell>
          <cell r="E11" t="str">
            <v>SPAIN</v>
          </cell>
          <cell r="F11" t="str">
            <v>CUSTOMER SERVICES SPAIN</v>
          </cell>
          <cell r="G11" t="str">
            <v>TECHNICAL ASSISTANCE SPAIN</v>
          </cell>
          <cell r="H11">
            <v>29336.892500000002</v>
          </cell>
          <cell r="I11">
            <v>4958.0249999999996</v>
          </cell>
          <cell r="J11">
            <v>34294.917500000003</v>
          </cell>
          <cell r="K11">
            <v>10024.56</v>
          </cell>
          <cell r="L11">
            <v>44833.901262499996</v>
          </cell>
        </row>
        <row r="12">
          <cell r="A12" t="str">
            <v>T.A. PROGRAMMER</v>
          </cell>
          <cell r="B12">
            <v>922</v>
          </cell>
          <cell r="C12" t="str">
            <v>DIAZ MORALES, JORGE</v>
          </cell>
          <cell r="D12" t="str">
            <v>SPAIN &amp; PORTUGAL</v>
          </cell>
          <cell r="E12" t="str">
            <v>SPAIN</v>
          </cell>
          <cell r="F12" t="str">
            <v>CUSTOMER SERVICES SPAIN</v>
          </cell>
          <cell r="G12" t="str">
            <v>TECHNICAL ASSISTANCE SPAIN</v>
          </cell>
          <cell r="H12">
            <v>26294.28</v>
          </cell>
          <cell r="I12">
            <v>1352.28</v>
          </cell>
          <cell r="J12">
            <v>27646.560000000001</v>
          </cell>
          <cell r="K12">
            <v>8708.6664000000001</v>
          </cell>
          <cell r="L12">
            <v>36769.924800000001</v>
          </cell>
        </row>
        <row r="13">
          <cell r="A13" t="str">
            <v>T.A. CONSULTANT</v>
          </cell>
          <cell r="B13">
            <v>979</v>
          </cell>
          <cell r="C13" t="str">
            <v>ARESO NIEVA, DAVID</v>
          </cell>
          <cell r="D13" t="str">
            <v>SPAIN &amp; PORTUGAL</v>
          </cell>
          <cell r="E13" t="str">
            <v>SPAIN</v>
          </cell>
          <cell r="F13" t="str">
            <v>CUSTOMER SERVICES SPAIN</v>
          </cell>
          <cell r="G13" t="str">
            <v>TECHNICAL ASSISTANCE SPAIN</v>
          </cell>
          <cell r="H13">
            <v>25843.52</v>
          </cell>
          <cell r="I13">
            <v>3305.57</v>
          </cell>
          <cell r="J13">
            <v>29149.09</v>
          </cell>
          <cell r="K13">
            <v>9181.96335</v>
          </cell>
          <cell r="L13">
            <v>38768.289699999994</v>
          </cell>
        </row>
        <row r="14">
          <cell r="A14" t="str">
            <v>T.A. CONSULTANT</v>
          </cell>
          <cell r="B14">
            <v>985</v>
          </cell>
          <cell r="C14" t="str">
            <v>CORBETE ETXEBARRIETA, DAVID</v>
          </cell>
          <cell r="D14" t="str">
            <v>SPAIN &amp; PORTUGAL</v>
          </cell>
          <cell r="E14" t="str">
            <v>SPAIN</v>
          </cell>
          <cell r="F14" t="str">
            <v>CUSTOMER SERVICES SPAIN</v>
          </cell>
          <cell r="G14" t="str">
            <v>TECHNICAL ASSISTANCE SPAIN</v>
          </cell>
          <cell r="H14">
            <v>28002.73</v>
          </cell>
          <cell r="I14">
            <v>3000</v>
          </cell>
          <cell r="J14">
            <v>31002.73</v>
          </cell>
          <cell r="K14">
            <v>9765.85995</v>
          </cell>
          <cell r="L14">
            <v>41233.630899999996</v>
          </cell>
        </row>
        <row r="15">
          <cell r="A15" t="str">
            <v>T.A. CONSULTANT</v>
          </cell>
          <cell r="B15">
            <v>1035</v>
          </cell>
          <cell r="C15" t="str">
            <v>GARCIA RODENAS, JUAN ANGEL</v>
          </cell>
          <cell r="D15" t="str">
            <v>SPAIN &amp; PORTUGAL</v>
          </cell>
          <cell r="E15" t="str">
            <v>SPAIN</v>
          </cell>
          <cell r="F15" t="str">
            <v>CUSTOMER SERVICES SPAIN</v>
          </cell>
          <cell r="G15" t="str">
            <v>TECHNICAL ASSISTANCE SPAIN</v>
          </cell>
          <cell r="H15">
            <v>28600</v>
          </cell>
          <cell r="I15">
            <v>4155.1499999999996</v>
          </cell>
          <cell r="J15">
            <v>32755.15</v>
          </cell>
          <cell r="K15">
            <v>10024.56</v>
          </cell>
          <cell r="L15">
            <v>43271.037249999994</v>
          </cell>
        </row>
        <row r="16">
          <cell r="A16" t="str">
            <v>T.A. CONSULTANT</v>
          </cell>
          <cell r="B16">
            <v>1059</v>
          </cell>
          <cell r="C16" t="str">
            <v>RODRIGUEZ LOPEZ, JUAN MIGUEL</v>
          </cell>
          <cell r="D16" t="str">
            <v>SPAIN &amp; PORTUGAL</v>
          </cell>
          <cell r="E16" t="str">
            <v>SPAIN</v>
          </cell>
          <cell r="F16" t="str">
            <v>CUSTOMER SERVICES SPAIN</v>
          </cell>
          <cell r="G16" t="str">
            <v>TECHNICAL ASSISTANCE SPAIN</v>
          </cell>
          <cell r="H16">
            <v>27782.276666666665</v>
          </cell>
          <cell r="I16">
            <v>4058.8391666666666</v>
          </cell>
          <cell r="J16">
            <v>31841.11583333333</v>
          </cell>
          <cell r="K16">
            <v>10024.56</v>
          </cell>
          <cell r="L16">
            <v>42343.292570833328</v>
          </cell>
        </row>
        <row r="17">
          <cell r="A17" t="str">
            <v>T.A. PROGRAMMER</v>
          </cell>
          <cell r="B17">
            <v>1130</v>
          </cell>
          <cell r="C17" t="str">
            <v>MARTIN LASO, LUISA MARIA</v>
          </cell>
          <cell r="D17" t="str">
            <v>SPAIN &amp; PORTUGAL</v>
          </cell>
          <cell r="E17" t="str">
            <v>SPAIN</v>
          </cell>
          <cell r="F17" t="str">
            <v>CUSTOMER SERVICES SPAIN</v>
          </cell>
          <cell r="G17" t="str">
            <v>TECHNICAL ASSISTANCE SPAIN</v>
          </cell>
          <cell r="H17">
            <v>20867.14</v>
          </cell>
          <cell r="I17">
            <v>1202.02</v>
          </cell>
          <cell r="J17">
            <v>22069.16</v>
          </cell>
          <cell r="K17">
            <v>6951.7853999999998</v>
          </cell>
          <cell r="L17">
            <v>29351.982799999998</v>
          </cell>
        </row>
        <row r="18">
          <cell r="A18" t="str">
            <v>T.A. PROGRAMMER</v>
          </cell>
          <cell r="B18">
            <v>1156</v>
          </cell>
          <cell r="C18" t="str">
            <v>BALBOA TOLEDO, JORGE</v>
          </cell>
          <cell r="D18" t="str">
            <v>SPAIN &amp; PORTUGAL</v>
          </cell>
          <cell r="E18" t="str">
            <v>SPAIN</v>
          </cell>
          <cell r="F18" t="str">
            <v>CUSTOMER SERVICES SPAIN</v>
          </cell>
          <cell r="G18" t="str">
            <v>TECHNICAL ASSISTANCE SPAIN</v>
          </cell>
          <cell r="H18">
            <v>27135.7</v>
          </cell>
          <cell r="I18">
            <v>1803.04</v>
          </cell>
          <cell r="J18">
            <v>28938.74</v>
          </cell>
          <cell r="K18">
            <v>9115.7031000000006</v>
          </cell>
          <cell r="L18">
            <v>38488.5242</v>
          </cell>
        </row>
        <row r="19">
          <cell r="A19" t="str">
            <v>T.A. PROGRAMMER</v>
          </cell>
          <cell r="B19">
            <v>1207</v>
          </cell>
          <cell r="C19" t="str">
            <v>DAVILA GARRIDO, PEDRO ANGEL</v>
          </cell>
          <cell r="D19" t="str">
            <v>SPAIN &amp; PORTUGAL</v>
          </cell>
          <cell r="E19" t="str">
            <v>SPAIN</v>
          </cell>
          <cell r="F19" t="str">
            <v>CUSTOMER SERVICES SPAIN</v>
          </cell>
          <cell r="G19" t="str">
            <v>TECHNICAL ASSISTANCE SPAIN</v>
          </cell>
          <cell r="H19">
            <v>22237.45</v>
          </cell>
          <cell r="I19">
            <v>1033.74</v>
          </cell>
          <cell r="J19">
            <v>23271.19</v>
          </cell>
          <cell r="K19">
            <v>7330.4248500000003</v>
          </cell>
          <cell r="L19">
            <v>30950.682699999998</v>
          </cell>
        </row>
        <row r="20">
          <cell r="A20" t="str">
            <v>T.A. PROGRAMMER</v>
          </cell>
          <cell r="B20">
            <v>1304</v>
          </cell>
          <cell r="C20" t="str">
            <v>NUÑEZ ALVAREZ, FRANCISCO JAVIER</v>
          </cell>
          <cell r="D20" t="str">
            <v>SPAIN &amp; PORTUGAL</v>
          </cell>
          <cell r="E20" t="str">
            <v>SPAIN</v>
          </cell>
          <cell r="F20" t="str">
            <v>CUSTOMER SERVICES SPAIN</v>
          </cell>
          <cell r="G20" t="str">
            <v>TECHNICAL ASSISTANCE SPAIN</v>
          </cell>
          <cell r="H20">
            <v>21936.94</v>
          </cell>
          <cell r="I20">
            <v>1502.53</v>
          </cell>
          <cell r="J20">
            <v>23439.47</v>
          </cell>
          <cell r="K20">
            <v>7383.4330499999996</v>
          </cell>
          <cell r="L20">
            <v>31174.4951</v>
          </cell>
        </row>
        <row r="21">
          <cell r="A21" t="str">
            <v>T.A. CONSULTANT</v>
          </cell>
          <cell r="B21">
            <v>1333</v>
          </cell>
          <cell r="C21" t="str">
            <v>FERRER MARTIN, SANDRA</v>
          </cell>
          <cell r="D21" t="str">
            <v>SPAIN &amp; PORTUGAL</v>
          </cell>
          <cell r="E21" t="str">
            <v>SPAIN</v>
          </cell>
          <cell r="F21" t="str">
            <v>CUSTOMER SERVICES SPAIN</v>
          </cell>
          <cell r="G21" t="str">
            <v>TECHNICAL ASSISTANCE SPAIN</v>
          </cell>
          <cell r="H21">
            <v>22117.25</v>
          </cell>
          <cell r="I21">
            <v>601.01</v>
          </cell>
          <cell r="J21">
            <v>22718.26</v>
          </cell>
          <cell r="K21">
            <v>7156.2518999999993</v>
          </cell>
          <cell r="L21">
            <v>30215.285799999994</v>
          </cell>
        </row>
        <row r="22">
          <cell r="A22" t="str">
            <v>T.A. PROGRAMMER</v>
          </cell>
          <cell r="B22">
            <v>1365</v>
          </cell>
          <cell r="C22" t="str">
            <v>LOMAS NIELFA, MARIA DEL CARMEN</v>
          </cell>
          <cell r="D22" t="str">
            <v>SPAIN &amp; PORTUGAL</v>
          </cell>
          <cell r="E22" t="str">
            <v>SPAIN</v>
          </cell>
          <cell r="F22" t="str">
            <v>CUSTOMER SERVICES SPAIN</v>
          </cell>
          <cell r="G22" t="str">
            <v>TECHNICAL ASSISTANCE SPAIN</v>
          </cell>
          <cell r="H22">
            <v>21035.42</v>
          </cell>
          <cell r="I22">
            <v>1202.02</v>
          </cell>
          <cell r="J22">
            <v>22237.439999999999</v>
          </cell>
          <cell r="K22">
            <v>7004.7936</v>
          </cell>
          <cell r="L22">
            <v>29575.795199999997</v>
          </cell>
        </row>
        <row r="23">
          <cell r="A23" t="str">
            <v>T.A. PROGRAMMER</v>
          </cell>
          <cell r="B23">
            <v>1371</v>
          </cell>
          <cell r="C23" t="str">
            <v>MUÑOZ VAQUERO, JAVIER</v>
          </cell>
          <cell r="D23" t="str">
            <v>SPAIN &amp; PORTUGAL</v>
          </cell>
          <cell r="E23" t="str">
            <v>SPAIN</v>
          </cell>
          <cell r="F23" t="str">
            <v>CUSTOMER SERVICES SPAIN</v>
          </cell>
          <cell r="G23" t="str">
            <v>TECHNICAL ASSISTANCE SPAIN</v>
          </cell>
          <cell r="H23">
            <v>22619.092499999999</v>
          </cell>
          <cell r="I23">
            <v>2109.5500000000002</v>
          </cell>
          <cell r="J23">
            <v>24728.642499999998</v>
          </cell>
          <cell r="K23">
            <v>7789.5223874999992</v>
          </cell>
          <cell r="L23">
            <v>32889.094524999993</v>
          </cell>
        </row>
        <row r="24">
          <cell r="A24" t="str">
            <v>T.A. PROGRAMMER</v>
          </cell>
          <cell r="B24">
            <v>1382</v>
          </cell>
          <cell r="C24" t="str">
            <v>GARCIA LOPEZ, BEATRIZ</v>
          </cell>
          <cell r="D24" t="str">
            <v>SPAIN &amp; PORTUGAL</v>
          </cell>
          <cell r="E24" t="str">
            <v>SPAIN</v>
          </cell>
          <cell r="F24" t="str">
            <v>CUSTOMER SERVICES SPAIN</v>
          </cell>
          <cell r="G24" t="str">
            <v>TECHNICAL ASSISTANCE SPAIN</v>
          </cell>
          <cell r="H24">
            <v>21636.44</v>
          </cell>
          <cell r="I24">
            <v>1803.04</v>
          </cell>
          <cell r="J24">
            <v>23439.48</v>
          </cell>
          <cell r="K24">
            <v>7383.4362000000001</v>
          </cell>
          <cell r="L24">
            <v>31174.508399999999</v>
          </cell>
        </row>
        <row r="25">
          <cell r="A25" t="str">
            <v>T.A. PROGRAMMER</v>
          </cell>
          <cell r="B25">
            <v>1434</v>
          </cell>
          <cell r="C25" t="str">
            <v>ESTEVAS VELILLA, CARLOS</v>
          </cell>
          <cell r="D25" t="str">
            <v>SPAIN &amp; PORTUGAL</v>
          </cell>
          <cell r="E25" t="str">
            <v>SPAIN</v>
          </cell>
          <cell r="F25" t="str">
            <v>CUSTOMER SERVICES SPAIN</v>
          </cell>
          <cell r="G25" t="str">
            <v>TECHNICAL ASSISTANCE SPAIN</v>
          </cell>
          <cell r="H25">
            <v>19232.39</v>
          </cell>
          <cell r="I25">
            <v>1863.14</v>
          </cell>
          <cell r="J25">
            <v>21095.53</v>
          </cell>
          <cell r="K25">
            <v>6645.09195</v>
          </cell>
          <cell r="L25">
            <v>28057.054899999996</v>
          </cell>
        </row>
        <row r="26">
          <cell r="A26" t="str">
            <v>T.A. CONSULTANT</v>
          </cell>
          <cell r="B26">
            <v>1450</v>
          </cell>
          <cell r="C26" t="str">
            <v>MAZARIEGOS VILLALONGA, ALFONSO JOSE</v>
          </cell>
          <cell r="D26" t="str">
            <v>SPAIN &amp; PORTUGAL</v>
          </cell>
          <cell r="E26" t="str">
            <v>SPAIN</v>
          </cell>
          <cell r="F26" t="str">
            <v>CUSTOMER SERVICES SPAIN</v>
          </cell>
          <cell r="G26" t="str">
            <v>TECHNICAL ASSISTANCE SPAIN</v>
          </cell>
          <cell r="H26">
            <v>21636</v>
          </cell>
          <cell r="I26">
            <v>601</v>
          </cell>
          <cell r="J26">
            <v>22237</v>
          </cell>
          <cell r="K26">
            <v>7004.6549999999997</v>
          </cell>
          <cell r="L26">
            <v>29575.209999999995</v>
          </cell>
        </row>
        <row r="27">
          <cell r="A27" t="str">
            <v>T.A. PROGRAMMER</v>
          </cell>
          <cell r="B27">
            <v>1501</v>
          </cell>
          <cell r="C27" t="str">
            <v>GONZALEZ DE LA ALEJA GONZALEZ DE LA ALEJA, MARIA SACRAMENTO</v>
          </cell>
          <cell r="D27" t="str">
            <v>SPAIN &amp; PORTUGAL</v>
          </cell>
          <cell r="E27" t="str">
            <v>SPAIN</v>
          </cell>
          <cell r="F27" t="str">
            <v>CUSTOMER SERVICES SPAIN</v>
          </cell>
          <cell r="G27" t="str">
            <v>TECHNICAL ASSISTANCE SPAIN</v>
          </cell>
          <cell r="H27">
            <v>19132.59</v>
          </cell>
          <cell r="I27">
            <v>1202.0050000000001</v>
          </cell>
          <cell r="J27">
            <v>20334.595000000001</v>
          </cell>
          <cell r="K27">
            <v>6405.3974250000001</v>
          </cell>
          <cell r="L27">
            <v>27045.011349999997</v>
          </cell>
        </row>
        <row r="28">
          <cell r="A28" t="str">
            <v>T.A. PROGRAMMER</v>
          </cell>
          <cell r="B28">
            <v>1532</v>
          </cell>
          <cell r="C28" t="str">
            <v>MARTIN TRABADO, PEDRO LUIS</v>
          </cell>
          <cell r="D28" t="str">
            <v>SPAIN &amp; PORTUGAL</v>
          </cell>
          <cell r="E28" t="str">
            <v>SPAIN</v>
          </cell>
          <cell r="F28" t="str">
            <v>CUSTOMER SERVICES SPAIN</v>
          </cell>
          <cell r="G28" t="str">
            <v>TECHNICAL ASSISTANCE SPAIN</v>
          </cell>
          <cell r="H28">
            <v>19592.990000000002</v>
          </cell>
          <cell r="I28">
            <v>601.01</v>
          </cell>
          <cell r="J28">
            <v>20194</v>
          </cell>
          <cell r="K28">
            <v>6361.11</v>
          </cell>
          <cell r="L28">
            <v>26858.019999999997</v>
          </cell>
        </row>
        <row r="29">
          <cell r="A29" t="str">
            <v>T.A. CONSULTANT</v>
          </cell>
          <cell r="B29">
            <v>1553</v>
          </cell>
          <cell r="C29" t="str">
            <v>QUERO SEVILLA, EDUARDO</v>
          </cell>
          <cell r="D29" t="str">
            <v>SPAIN &amp; PORTUGAL</v>
          </cell>
          <cell r="E29" t="str">
            <v>SPAIN</v>
          </cell>
          <cell r="F29" t="str">
            <v>CUSTOMER SERVICES SPAIN</v>
          </cell>
          <cell r="G29" t="str">
            <v>TECHNICAL ASSISTANCE SPAIN</v>
          </cell>
          <cell r="H29">
            <v>21086.872500000001</v>
          </cell>
          <cell r="I29">
            <v>1270.77</v>
          </cell>
          <cell r="J29">
            <v>22357.642500000002</v>
          </cell>
          <cell r="K29">
            <v>7042.6573875000004</v>
          </cell>
          <cell r="L29">
            <v>29735.664525</v>
          </cell>
        </row>
        <row r="30">
          <cell r="A30" t="str">
            <v>T.A. PROGRAMMER</v>
          </cell>
          <cell r="B30">
            <v>1558</v>
          </cell>
          <cell r="C30" t="str">
            <v>ARGANDOÑA MARTINEZ, ANA MARIA</v>
          </cell>
          <cell r="D30" t="str">
            <v>SPAIN &amp; PORTUGAL</v>
          </cell>
          <cell r="E30" t="str">
            <v>SPAIN</v>
          </cell>
          <cell r="F30" t="str">
            <v>CUSTOMER SERVICES SPAIN</v>
          </cell>
          <cell r="G30" t="str">
            <v>TECHNICAL ASSISTANCE SPAIN</v>
          </cell>
          <cell r="H30">
            <v>21035.42</v>
          </cell>
          <cell r="I30">
            <v>601.01</v>
          </cell>
          <cell r="J30">
            <v>21636.43</v>
          </cell>
          <cell r="K30">
            <v>6815.475449999999</v>
          </cell>
          <cell r="L30">
            <v>28776.451899999996</v>
          </cell>
        </row>
        <row r="31">
          <cell r="A31" t="str">
            <v>T.A. PROGRAMMER</v>
          </cell>
          <cell r="B31">
            <v>1567</v>
          </cell>
          <cell r="C31" t="str">
            <v>SANCHEZ MINGUEZ, JORGE</v>
          </cell>
          <cell r="D31" t="str">
            <v>SPAIN &amp; PORTUGAL</v>
          </cell>
          <cell r="E31" t="str">
            <v>SPAIN</v>
          </cell>
          <cell r="F31" t="str">
            <v>CUSTOMER SERVICES SPAIN</v>
          </cell>
          <cell r="G31" t="str">
            <v>TECHNICAL ASSISTANCE SPAIN</v>
          </cell>
          <cell r="H31">
            <v>19833.400000000001</v>
          </cell>
          <cell r="I31">
            <v>1202.02</v>
          </cell>
          <cell r="J31">
            <v>21035.42</v>
          </cell>
          <cell r="K31">
            <v>6626.1573000000008</v>
          </cell>
          <cell r="L31">
            <v>27977.1086</v>
          </cell>
        </row>
        <row r="32">
          <cell r="A32" t="str">
            <v>T.A. PROGRAMMER</v>
          </cell>
          <cell r="B32">
            <v>1588</v>
          </cell>
          <cell r="C32" t="str">
            <v>ANDRES PARAMIO, SANTIAGO</v>
          </cell>
          <cell r="D32" t="str">
            <v>SPAIN &amp; PORTUGAL</v>
          </cell>
          <cell r="E32" t="str">
            <v>SPAIN</v>
          </cell>
          <cell r="F32" t="str">
            <v>CUSTOMER SERVICES SPAIN</v>
          </cell>
          <cell r="G32" t="str">
            <v>TECHNICAL ASSISTANCE SPAIN</v>
          </cell>
          <cell r="H32">
            <v>20302.833333333336</v>
          </cell>
          <cell r="I32">
            <v>1852.5333333333333</v>
          </cell>
          <cell r="J32">
            <v>22155.366666666669</v>
          </cell>
          <cell r="K32">
            <v>6978.9405000000006</v>
          </cell>
          <cell r="L32">
            <v>29466.637666666666</v>
          </cell>
        </row>
        <row r="33">
          <cell r="A33" t="str">
            <v>T.A. PROGRAMMER</v>
          </cell>
          <cell r="B33">
            <v>1594</v>
          </cell>
          <cell r="C33" t="str">
            <v>MAGAN MARTINEZ, MIGUEL ANGEL</v>
          </cell>
          <cell r="D33" t="str">
            <v>SPAIN &amp; PORTUGAL</v>
          </cell>
          <cell r="E33" t="str">
            <v>SPAIN</v>
          </cell>
          <cell r="F33" t="str">
            <v>CUSTOMER SERVICES SPAIN</v>
          </cell>
          <cell r="G33" t="str">
            <v>TECHNICAL ASSISTANCE SPAIN</v>
          </cell>
          <cell r="H33">
            <v>19232.39</v>
          </cell>
          <cell r="I33">
            <v>601.01</v>
          </cell>
          <cell r="J33">
            <v>19833.400000000001</v>
          </cell>
          <cell r="K33">
            <v>6247.5209999999997</v>
          </cell>
          <cell r="L33">
            <v>26378.421999999999</v>
          </cell>
        </row>
        <row r="34">
          <cell r="A34" t="str">
            <v>DEPARTMENT MANAGER</v>
          </cell>
          <cell r="B34">
            <v>41017</v>
          </cell>
          <cell r="C34" t="str">
            <v>RUIZ MARQUINA, FERNANDO</v>
          </cell>
          <cell r="D34" t="str">
            <v>SPAIN &amp; PORTUGAL</v>
          </cell>
          <cell r="E34" t="str">
            <v>SPAIN</v>
          </cell>
          <cell r="F34" t="str">
            <v>CUSTOMER SERVICES SPAIN</v>
          </cell>
          <cell r="G34" t="str">
            <v>TECHNICAL ASSISTANCE SPAIN</v>
          </cell>
          <cell r="H34">
            <v>42070.85</v>
          </cell>
          <cell r="I34">
            <v>15025.3</v>
          </cell>
          <cell r="J34">
            <v>57096.15</v>
          </cell>
          <cell r="K34">
            <v>10024.56</v>
          </cell>
          <cell r="L34">
            <v>67977.152249999999</v>
          </cell>
        </row>
      </sheetData>
      <sheetData sheetId="6" refreshError="1"/>
      <sheetData sheetId="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BASE"/>
      <sheetName val="FORMULARIO"/>
      <sheetName val="BALANCE"/>
      <sheetName val="GYP"/>
      <sheetName val="PATRIMONIO"/>
      <sheetName val="RENTA "/>
      <sheetName val="NOMINA DATOS"/>
      <sheetName val="CONPATRI"/>
      <sheetName val="CONRENTA "/>
      <sheetName val="INVERSION"/>
      <sheetName val="PROVISIONES"/>
      <sheetName val="CARTERA"/>
      <sheetName val="IMPUESTOS"/>
      <sheetName val="CORR.MONETARIA"/>
      <sheetName val="CORR.MONETARIA "/>
      <sheetName val="AUTORFTE"/>
      <sheetName val="PRESUNTIVA"/>
      <sheetName val="ANTICIPO"/>
      <sheetName val="ACTIVOS "/>
      <sheetName val="FACTURAS"/>
    </sheetNames>
    <sheetDataSet>
      <sheetData sheetId="0"/>
      <sheetData sheetId="1" refreshError="1"/>
      <sheetData sheetId="2">
        <row r="22">
          <cell r="R22">
            <v>2674731000</v>
          </cell>
        </row>
      </sheetData>
      <sheetData sheetId="3"/>
      <sheetData sheetId="4" refreshError="1"/>
      <sheetData sheetId="5"/>
      <sheetData sheetId="6"/>
      <sheetData sheetId="7" refreshError="1"/>
      <sheetData sheetId="8" refreshError="1"/>
      <sheetData sheetId="9" refreshError="1"/>
      <sheetData sheetId="10"/>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gets"/>
      <sheetName val="P&amp;L"/>
      <sheetName val="A Payable"/>
      <sheetName val="Cost of Licenses"/>
      <sheetName val="VAT"/>
      <sheetName val="S&amp;W"/>
      <sheetName val="summary"/>
      <sheetName val="G&amp;A"/>
      <sheetName val="R&amp;D"/>
      <sheetName val="corp. other"/>
      <sheetName val="old input"/>
      <sheetName val="old HC plan 2"/>
      <sheetName val="Assumptions"/>
      <sheetName val="Deferred Revenue"/>
      <sheetName val="Account Receivable"/>
      <sheetName val="eepp"/>
      <sheetName val="sal 06"/>
      <sheetName val="Sal 05 mkt"/>
      <sheetName val="by dept 06"/>
      <sheetName val="general expenses"/>
      <sheetName val="gneral 04"/>
      <sheetName val="by dept. 04"/>
      <sheetName val="gneral 05"/>
      <sheetName val="by dept. 05"/>
      <sheetName val="Sal 04"/>
      <sheetName val="Sal 05"/>
      <sheetName val="Expenses by Concep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a5105"/>
      <sheetName val="Cta5205"/>
      <sheetName val="Cta7305"/>
    </sheetNames>
    <sheetDataSet>
      <sheetData sheetId="0">
        <row r="587">
          <cell r="A587">
            <v>510503</v>
          </cell>
          <cell r="B587" t="str">
            <v>SALARIO INTEGRAL</v>
          </cell>
          <cell r="C587">
            <v>7403006444</v>
          </cell>
          <cell r="E587">
            <v>2545685888</v>
          </cell>
          <cell r="G587">
            <v>4857320556</v>
          </cell>
        </row>
        <row r="588">
          <cell r="A588">
            <v>510506</v>
          </cell>
          <cell r="B588" t="str">
            <v>SUELDO</v>
          </cell>
          <cell r="C588">
            <v>1596216915</v>
          </cell>
          <cell r="E588">
            <v>156404631</v>
          </cell>
          <cell r="G588">
            <v>1439812284</v>
          </cell>
        </row>
        <row r="589">
          <cell r="A589">
            <v>510524</v>
          </cell>
          <cell r="B589" t="str">
            <v>INCAPACIDAD ENFERMEDAD</v>
          </cell>
          <cell r="C589">
            <v>58143512</v>
          </cell>
          <cell r="E589">
            <v>16992410</v>
          </cell>
          <cell r="G589">
            <v>41151102</v>
          </cell>
        </row>
        <row r="590">
          <cell r="A590">
            <v>510527</v>
          </cell>
          <cell r="B590" t="str">
            <v>SUBSIDIO DE TRANSPORTE</v>
          </cell>
          <cell r="C590">
            <v>1033884</v>
          </cell>
          <cell r="E590">
            <v>247717</v>
          </cell>
          <cell r="G590">
            <v>786167</v>
          </cell>
        </row>
        <row r="591">
          <cell r="A591">
            <v>510530</v>
          </cell>
          <cell r="B591" t="str">
            <v>CESANTIAS</v>
          </cell>
          <cell r="C591">
            <v>172172540</v>
          </cell>
          <cell r="E591">
            <v>7216631</v>
          </cell>
          <cell r="G591">
            <v>164955909</v>
          </cell>
        </row>
        <row r="592">
          <cell r="A592">
            <v>510533</v>
          </cell>
          <cell r="B592" t="str">
            <v>INTERESES A LAS CESANTIAS</v>
          </cell>
          <cell r="C592">
            <v>18179539</v>
          </cell>
          <cell r="E592">
            <v>211912</v>
          </cell>
          <cell r="G592">
            <v>17967627</v>
          </cell>
        </row>
        <row r="593">
          <cell r="A593">
            <v>510536</v>
          </cell>
          <cell r="B593" t="str">
            <v>PRIMA DE SERVICIOS</v>
          </cell>
          <cell r="C593">
            <v>152532923</v>
          </cell>
          <cell r="E593">
            <v>6089487</v>
          </cell>
          <cell r="G593">
            <v>146443436</v>
          </cell>
        </row>
        <row r="594">
          <cell r="A594">
            <v>510539</v>
          </cell>
          <cell r="B594" t="str">
            <v>VACACIONES CAUSADAS</v>
          </cell>
          <cell r="C594">
            <v>476887633</v>
          </cell>
          <cell r="E594">
            <v>21245617</v>
          </cell>
          <cell r="G594">
            <v>455642016</v>
          </cell>
        </row>
        <row r="595">
          <cell r="A595">
            <v>510542</v>
          </cell>
          <cell r="B595" t="str">
            <v>PRIMA VOLUNTARIA</v>
          </cell>
          <cell r="C595">
            <v>437705729</v>
          </cell>
          <cell r="E595">
            <v>188910011</v>
          </cell>
          <cell r="G595">
            <v>248795718</v>
          </cell>
        </row>
        <row r="596">
          <cell r="A596">
            <v>510548</v>
          </cell>
          <cell r="B596" t="str">
            <v>BONIFICACION OCASIONAL</v>
          </cell>
          <cell r="C596">
            <v>5674932821</v>
          </cell>
          <cell r="E596">
            <v>2882340550</v>
          </cell>
          <cell r="G596">
            <v>2792592271</v>
          </cell>
        </row>
        <row r="597">
          <cell r="A597">
            <v>510554</v>
          </cell>
          <cell r="B597" t="str">
            <v>CAFESALUD</v>
          </cell>
          <cell r="C597">
            <v>401661035</v>
          </cell>
          <cell r="E597">
            <v>228710718</v>
          </cell>
          <cell r="G597">
            <v>172950317</v>
          </cell>
        </row>
        <row r="598">
          <cell r="A598">
            <v>510558</v>
          </cell>
          <cell r="B598" t="str">
            <v>AMORTIZAC PENSIONES JUBILACION</v>
          </cell>
          <cell r="C598">
            <v>381477811</v>
          </cell>
          <cell r="E598">
            <v>69359602</v>
          </cell>
          <cell r="G598">
            <v>312118209</v>
          </cell>
        </row>
        <row r="599">
          <cell r="A599">
            <v>510559</v>
          </cell>
          <cell r="B599" t="str">
            <v xml:space="preserve">PAGOS PERSONAL JUBILADO </v>
          </cell>
          <cell r="C599">
            <v>2097309251</v>
          </cell>
          <cell r="E599">
            <v>534965195</v>
          </cell>
          <cell r="G599">
            <v>1562344056</v>
          </cell>
        </row>
        <row r="600">
          <cell r="A600">
            <v>510560</v>
          </cell>
          <cell r="B600" t="str">
            <v>INDEMNIZAC</v>
          </cell>
          <cell r="C600">
            <v>8447834401</v>
          </cell>
          <cell r="E600">
            <v>2506480851</v>
          </cell>
          <cell r="G600">
            <v>5941353550</v>
          </cell>
        </row>
        <row r="601">
          <cell r="A601">
            <v>510563</v>
          </cell>
          <cell r="B601" t="str">
            <v>AUXILIO EDUCATIVO</v>
          </cell>
          <cell r="C601">
            <v>641449661</v>
          </cell>
          <cell r="E601">
            <v>153187223</v>
          </cell>
          <cell r="G601">
            <v>488262438</v>
          </cell>
        </row>
        <row r="602">
          <cell r="A602">
            <v>510566</v>
          </cell>
          <cell r="B602" t="str">
            <v>GAST ACTIVID DEPORT AL PERSONA</v>
          </cell>
          <cell r="C602">
            <v>1521785</v>
          </cell>
          <cell r="G602">
            <v>1521785</v>
          </cell>
        </row>
        <row r="603">
          <cell r="A603">
            <v>510568</v>
          </cell>
          <cell r="B603" t="str">
            <v>APORTES ARP</v>
          </cell>
          <cell r="C603">
            <v>24912200</v>
          </cell>
          <cell r="E603">
            <v>903100</v>
          </cell>
          <cell r="G603">
            <v>24009100</v>
          </cell>
        </row>
        <row r="604">
          <cell r="A604">
            <v>510569</v>
          </cell>
          <cell r="B604" t="str">
            <v>APORTES EPS</v>
          </cell>
          <cell r="C604">
            <v>525857987</v>
          </cell>
          <cell r="E604">
            <v>16839659</v>
          </cell>
          <cell r="G604">
            <v>509018328</v>
          </cell>
        </row>
        <row r="605">
          <cell r="A605">
            <v>510570</v>
          </cell>
          <cell r="B605" t="str">
            <v>APORTES FONDOS DE PENSIONES</v>
          </cell>
          <cell r="C605">
            <v>801044635</v>
          </cell>
          <cell r="E605">
            <v>25494852</v>
          </cell>
          <cell r="G605">
            <v>775549783</v>
          </cell>
        </row>
        <row r="606">
          <cell r="A606">
            <v>510572</v>
          </cell>
          <cell r="B606" t="str">
            <v>APORTES CAJA DE COMPENSACIÓN</v>
          </cell>
          <cell r="C606">
            <v>227632091</v>
          </cell>
          <cell r="E606">
            <v>8489634</v>
          </cell>
          <cell r="G606">
            <v>219142457</v>
          </cell>
        </row>
        <row r="607">
          <cell r="A607">
            <v>510575</v>
          </cell>
          <cell r="B607" t="str">
            <v>APORTES ICBF</v>
          </cell>
          <cell r="C607">
            <v>170724060</v>
          </cell>
          <cell r="E607">
            <v>6367225</v>
          </cell>
          <cell r="G607">
            <v>164356835</v>
          </cell>
        </row>
        <row r="608">
          <cell r="A608">
            <v>510578</v>
          </cell>
          <cell r="B608" t="str">
            <v>APORTES SENA</v>
          </cell>
          <cell r="C608">
            <v>113816043</v>
          </cell>
          <cell r="E608">
            <v>4244816</v>
          </cell>
          <cell r="G608">
            <v>109571227</v>
          </cell>
        </row>
        <row r="609">
          <cell r="A609">
            <v>510581</v>
          </cell>
          <cell r="B609" t="str">
            <v>AUXILIOS ASUNTOS SINDICALES</v>
          </cell>
          <cell r="C609">
            <v>985044</v>
          </cell>
          <cell r="E609">
            <v>985044</v>
          </cell>
        </row>
        <row r="610">
          <cell r="A610">
            <v>510584</v>
          </cell>
          <cell r="B610" t="str">
            <v>GASTOS PLAN DE SALUD</v>
          </cell>
          <cell r="C610">
            <v>105641383</v>
          </cell>
          <cell r="E610">
            <v>27962152</v>
          </cell>
          <cell r="G610">
            <v>77679231</v>
          </cell>
        </row>
        <row r="611">
          <cell r="A611">
            <v>510595</v>
          </cell>
          <cell r="B611" t="str">
            <v xml:space="preserve">OTROS AUX PNAL </v>
          </cell>
          <cell r="C611">
            <v>1316337616</v>
          </cell>
          <cell r="E611">
            <v>321205395</v>
          </cell>
          <cell r="G611">
            <v>995132221</v>
          </cell>
        </row>
      </sheetData>
      <sheetData sheetId="1">
        <row r="1775">
          <cell r="A1775">
            <v>520503</v>
          </cell>
          <cell r="B1775" t="str">
            <v>SALARIO INTEGRAL</v>
          </cell>
          <cell r="C1775">
            <v>5119384496</v>
          </cell>
          <cell r="E1775">
            <v>321730345</v>
          </cell>
          <cell r="G1775">
            <v>4797654151</v>
          </cell>
        </row>
        <row r="1776">
          <cell r="A1776">
            <v>520506</v>
          </cell>
          <cell r="B1776" t="str">
            <v>SUELDO</v>
          </cell>
          <cell r="C1776">
            <v>5558395323</v>
          </cell>
          <cell r="E1776">
            <v>802846795</v>
          </cell>
          <cell r="G1776">
            <v>4755548528</v>
          </cell>
        </row>
        <row r="1777">
          <cell r="A1777">
            <v>520524</v>
          </cell>
          <cell r="B1777" t="str">
            <v>INCAPACIDAD ENFERMEDAD</v>
          </cell>
          <cell r="C1777">
            <v>131038112</v>
          </cell>
          <cell r="E1777">
            <v>44822652</v>
          </cell>
          <cell r="G1777">
            <v>86215460</v>
          </cell>
        </row>
        <row r="1778">
          <cell r="A1778">
            <v>520527</v>
          </cell>
          <cell r="B1778" t="str">
            <v>SUBSIDIO DE TRANSPORTE</v>
          </cell>
          <cell r="C1778">
            <v>1143650</v>
          </cell>
          <cell r="E1778">
            <v>89000</v>
          </cell>
          <cell r="G1778">
            <v>1054650</v>
          </cell>
        </row>
        <row r="1779">
          <cell r="A1779">
            <v>520530</v>
          </cell>
          <cell r="B1779" t="str">
            <v>CESANTIAS</v>
          </cell>
          <cell r="C1779">
            <v>679499235</v>
          </cell>
          <cell r="E1779">
            <v>91466146</v>
          </cell>
          <cell r="G1779">
            <v>588033089</v>
          </cell>
        </row>
        <row r="1780">
          <cell r="A1780">
            <v>520533</v>
          </cell>
          <cell r="B1780" t="str">
            <v>INTERESES A LAS CESANTIAS</v>
          </cell>
          <cell r="C1780">
            <v>52408389</v>
          </cell>
          <cell r="E1780">
            <v>2549867</v>
          </cell>
          <cell r="G1780">
            <v>49858522</v>
          </cell>
        </row>
        <row r="1781">
          <cell r="A1781">
            <v>520536</v>
          </cell>
          <cell r="B1781" t="str">
            <v>PRIMA DE SERVICIOS</v>
          </cell>
          <cell r="C1781">
            <v>531859080</v>
          </cell>
          <cell r="E1781">
            <v>60439963</v>
          </cell>
          <cell r="G1781">
            <v>471419117</v>
          </cell>
        </row>
        <row r="1782">
          <cell r="A1782">
            <v>520539</v>
          </cell>
          <cell r="B1782" t="str">
            <v>VACACIONES CAUSADAS</v>
          </cell>
          <cell r="C1782">
            <v>630795571</v>
          </cell>
          <cell r="E1782">
            <v>78008942</v>
          </cell>
          <cell r="G1782">
            <v>552786629</v>
          </cell>
        </row>
        <row r="1783">
          <cell r="A1783">
            <v>520542</v>
          </cell>
          <cell r="B1783" t="str">
            <v>PRIMA VOLUNTARIA</v>
          </cell>
          <cell r="C1783">
            <v>1568559368</v>
          </cell>
          <cell r="E1783">
            <v>634016156</v>
          </cell>
          <cell r="G1783">
            <v>934543212</v>
          </cell>
        </row>
        <row r="1784">
          <cell r="A1784">
            <v>520545</v>
          </cell>
          <cell r="B1784" t="str">
            <v>AUXIL MTTO REP</v>
          </cell>
          <cell r="C1784">
            <v>416699304</v>
          </cell>
          <cell r="E1784">
            <v>35775025</v>
          </cell>
          <cell r="G1784">
            <v>380924279</v>
          </cell>
        </row>
        <row r="1785">
          <cell r="A1785">
            <v>520548</v>
          </cell>
          <cell r="B1785" t="str">
            <v>PRIMA DE EXPATRICION PERSONAL INTER</v>
          </cell>
          <cell r="C1785">
            <v>5453866145</v>
          </cell>
          <cell r="E1785">
            <v>3127339770</v>
          </cell>
          <cell r="G1785">
            <v>2326526375</v>
          </cell>
        </row>
        <row r="1786">
          <cell r="A1786">
            <v>520551</v>
          </cell>
          <cell r="B1786" t="str">
            <v xml:space="preserve">ROPA DE TRABAJO </v>
          </cell>
          <cell r="C1786">
            <v>1281537</v>
          </cell>
          <cell r="E1786">
            <v>386700</v>
          </cell>
          <cell r="G1786">
            <v>894837</v>
          </cell>
        </row>
        <row r="1787">
          <cell r="A1787">
            <v>520554</v>
          </cell>
          <cell r="B1787" t="str">
            <v>CAFESALUD</v>
          </cell>
          <cell r="C1787">
            <v>426249586</v>
          </cell>
          <cell r="E1787">
            <v>160776422</v>
          </cell>
          <cell r="G1787">
            <v>265473164</v>
          </cell>
        </row>
        <row r="1788">
          <cell r="A1788">
            <v>520560</v>
          </cell>
          <cell r="B1788" t="str">
            <v>INDEMNIZAC</v>
          </cell>
          <cell r="C1788">
            <v>92215930</v>
          </cell>
          <cell r="E1788">
            <v>49566513</v>
          </cell>
          <cell r="G1788">
            <v>42649417</v>
          </cell>
        </row>
        <row r="1789">
          <cell r="A1789">
            <v>520563</v>
          </cell>
          <cell r="B1789" t="str">
            <v>SEMINARIOS</v>
          </cell>
          <cell r="C1789">
            <v>640691442</v>
          </cell>
          <cell r="E1789">
            <v>63953408</v>
          </cell>
          <cell r="G1789">
            <v>576738034</v>
          </cell>
        </row>
        <row r="1790">
          <cell r="A1790">
            <v>520566</v>
          </cell>
          <cell r="B1790" t="str">
            <v>GAST ACTIVID DEPORT AL PERSONA</v>
          </cell>
          <cell r="C1790">
            <v>342000</v>
          </cell>
          <cell r="G1790">
            <v>342000</v>
          </cell>
        </row>
        <row r="1791">
          <cell r="A1791">
            <v>520568</v>
          </cell>
          <cell r="B1791" t="str">
            <v>APORTES ARP</v>
          </cell>
          <cell r="C1791">
            <v>76601782</v>
          </cell>
          <cell r="E1791">
            <v>7612350</v>
          </cell>
          <cell r="G1791">
            <v>68989432</v>
          </cell>
        </row>
        <row r="1792">
          <cell r="A1792">
            <v>520569</v>
          </cell>
          <cell r="B1792" t="str">
            <v>APORTES EPS</v>
          </cell>
          <cell r="C1792">
            <v>823432628</v>
          </cell>
          <cell r="E1792">
            <v>79611275</v>
          </cell>
          <cell r="G1792">
            <v>743821353</v>
          </cell>
        </row>
        <row r="1793">
          <cell r="A1793">
            <v>520570</v>
          </cell>
          <cell r="B1793" t="str">
            <v>APORTES FONDOS DE PENSIONES</v>
          </cell>
          <cell r="C1793">
            <v>1154772135</v>
          </cell>
          <cell r="E1793">
            <v>110853049</v>
          </cell>
          <cell r="G1793">
            <v>1043919086</v>
          </cell>
        </row>
        <row r="1794">
          <cell r="A1794">
            <v>520572</v>
          </cell>
          <cell r="B1794" t="str">
            <v>APORTES CAJA DE COMPENSACIÓN</v>
          </cell>
          <cell r="C1794">
            <v>422996269</v>
          </cell>
          <cell r="E1794">
            <v>40856001</v>
          </cell>
          <cell r="G1794">
            <v>382140268</v>
          </cell>
        </row>
        <row r="1795">
          <cell r="A1795">
            <v>520575</v>
          </cell>
          <cell r="B1795" t="str">
            <v>APORTES ICBF</v>
          </cell>
          <cell r="C1795">
            <v>317247124</v>
          </cell>
          <cell r="E1795">
            <v>30641995</v>
          </cell>
          <cell r="G1795">
            <v>286605129</v>
          </cell>
        </row>
        <row r="1796">
          <cell r="A1796">
            <v>520578</v>
          </cell>
          <cell r="B1796" t="str">
            <v>APORTES SENA</v>
          </cell>
          <cell r="C1796">
            <v>211498125</v>
          </cell>
          <cell r="E1796">
            <v>20428000</v>
          </cell>
          <cell r="G1796">
            <v>191070125</v>
          </cell>
        </row>
        <row r="1797">
          <cell r="A1797">
            <v>520584</v>
          </cell>
          <cell r="B1797" t="str">
            <v>AUXILIOS ASUNTOS SINDICALES</v>
          </cell>
          <cell r="C1797">
            <v>143573456</v>
          </cell>
          <cell r="E1797">
            <v>3926067</v>
          </cell>
          <cell r="G1797">
            <v>139647389</v>
          </cell>
        </row>
        <row r="1798">
          <cell r="A1798">
            <v>520595</v>
          </cell>
          <cell r="B1798" t="str">
            <v xml:space="preserve">OTROS AUX PNAL </v>
          </cell>
          <cell r="C1798">
            <v>631730351</v>
          </cell>
          <cell r="E1798">
            <v>177458633</v>
          </cell>
          <cell r="G1798">
            <v>454271718</v>
          </cell>
        </row>
        <row r="1799">
          <cell r="C1799">
            <v>25086281038</v>
          </cell>
          <cell r="E1799">
            <v>5945155074</v>
          </cell>
          <cell r="G1799">
            <v>19141125964</v>
          </cell>
        </row>
      </sheetData>
      <sheetData sheetId="2">
        <row r="89">
          <cell r="A89">
            <v>73050600209401</v>
          </cell>
          <cell r="B89" t="str">
            <v>SUELDOS BGDE</v>
          </cell>
          <cell r="C89">
            <v>1998665364</v>
          </cell>
          <cell r="E89">
            <v>725482263</v>
          </cell>
          <cell r="G89">
            <v>1273183101</v>
          </cell>
        </row>
        <row r="90">
          <cell r="A90">
            <v>73050605209401</v>
          </cell>
          <cell r="B90" t="str">
            <v>SALARIO INTEGRAL BGDE</v>
          </cell>
          <cell r="C90">
            <v>1353505393</v>
          </cell>
          <cell r="E90">
            <v>119009845</v>
          </cell>
          <cell r="G90">
            <v>1234495548</v>
          </cell>
        </row>
        <row r="91">
          <cell r="A91">
            <v>73050688209402</v>
          </cell>
          <cell r="B91" t="str">
            <v>PRIMA VACACIONES CONVENC.BGDE</v>
          </cell>
          <cell r="C91">
            <v>172899042</v>
          </cell>
          <cell r="E91">
            <v>114822819</v>
          </cell>
          <cell r="G91">
            <v>58076223</v>
          </cell>
        </row>
        <row r="92">
          <cell r="A92">
            <v>73050689209402</v>
          </cell>
          <cell r="B92" t="str">
            <v>PRIMA ANTIGUEDAD CONVENC.BGDE</v>
          </cell>
          <cell r="C92">
            <v>147416330</v>
          </cell>
          <cell r="E92">
            <v>97864951</v>
          </cell>
          <cell r="G92">
            <v>49551379</v>
          </cell>
        </row>
        <row r="93">
          <cell r="A93">
            <v>73050690209402</v>
          </cell>
          <cell r="B93" t="str">
            <v>PRIMA EXTRA-NAVIDAD CONVENC BGDE</v>
          </cell>
          <cell r="C93">
            <v>115292205</v>
          </cell>
          <cell r="E93">
            <v>10283190</v>
          </cell>
          <cell r="G93">
            <v>105009015</v>
          </cell>
        </row>
        <row r="94">
          <cell r="A94">
            <v>73050691209402</v>
          </cell>
          <cell r="B94" t="str">
            <v>PRIMA VOLUNTARIA NO CONVENC. BGDE</v>
          </cell>
          <cell r="C94">
            <v>204255383</v>
          </cell>
          <cell r="E94">
            <v>65170501</v>
          </cell>
          <cell r="G94">
            <v>139084882</v>
          </cell>
        </row>
        <row r="95">
          <cell r="A95">
            <v>73050692209402</v>
          </cell>
          <cell r="B95" t="str">
            <v>PRIMA DE SERVICIOS BGDE</v>
          </cell>
          <cell r="C95">
            <v>190601065</v>
          </cell>
          <cell r="E95">
            <v>5128446</v>
          </cell>
          <cell r="G95">
            <v>185472619</v>
          </cell>
        </row>
        <row r="96">
          <cell r="A96">
            <v>73050693209402</v>
          </cell>
          <cell r="B96" t="str">
            <v>BONIFICACION OCASIONAL BGDE</v>
          </cell>
          <cell r="C96">
            <v>410943199</v>
          </cell>
          <cell r="E96">
            <v>176717593</v>
          </cell>
          <cell r="G96">
            <v>234225606</v>
          </cell>
        </row>
        <row r="97">
          <cell r="A97">
            <v>73050694209402</v>
          </cell>
          <cell r="B97" t="str">
            <v>BONIFICACION OCASIONAL RETIRO BGDE</v>
          </cell>
          <cell r="C97">
            <v>216171651</v>
          </cell>
          <cell r="E97">
            <v>216171651</v>
          </cell>
        </row>
        <row r="98">
          <cell r="A98">
            <v>73050695209402</v>
          </cell>
          <cell r="B98" t="str">
            <v>AUXILIOS VARIOS AL PERSONAL BGDE</v>
          </cell>
          <cell r="C98">
            <v>10747227</v>
          </cell>
          <cell r="G98">
            <v>10747227</v>
          </cell>
        </row>
        <row r="99">
          <cell r="A99">
            <v>73050696209402</v>
          </cell>
          <cell r="B99" t="str">
            <v>AUXILIO TRANSPORTE CONVENC. BGDE</v>
          </cell>
          <cell r="C99">
            <v>13601252</v>
          </cell>
          <cell r="E99">
            <v>5303817</v>
          </cell>
          <cell r="G99">
            <v>8297435</v>
          </cell>
        </row>
        <row r="100">
          <cell r="A100">
            <v>73050697209402</v>
          </cell>
          <cell r="B100" t="str">
            <v>PERMISOS REMUNERADOS BGDE</v>
          </cell>
          <cell r="C100">
            <v>31508379</v>
          </cell>
          <cell r="E100">
            <v>18347720</v>
          </cell>
          <cell r="G100">
            <v>13160659</v>
          </cell>
        </row>
        <row r="101">
          <cell r="A101">
            <v>73051500209401</v>
          </cell>
          <cell r="B101" t="str">
            <v>HORAS EXTRAS S/SUELDOS BGDE</v>
          </cell>
          <cell r="C101">
            <v>68330557</v>
          </cell>
          <cell r="E101">
            <v>32202776</v>
          </cell>
          <cell r="G101">
            <v>36127781</v>
          </cell>
        </row>
        <row r="102">
          <cell r="A102">
            <v>73052400209402</v>
          </cell>
          <cell r="B102" t="str">
            <v>INCAPACIDAD POR ENFERMEDAD BGDE</v>
          </cell>
          <cell r="C102">
            <v>45035825</v>
          </cell>
          <cell r="E102">
            <v>38357365</v>
          </cell>
          <cell r="G102">
            <v>6678460</v>
          </cell>
        </row>
        <row r="103">
          <cell r="A103">
            <v>73053000209402</v>
          </cell>
          <cell r="B103" t="str">
            <v>CESANTIAS CAUSADAS EMP BGDE</v>
          </cell>
          <cell r="C103">
            <v>392197650</v>
          </cell>
          <cell r="E103">
            <v>160926434</v>
          </cell>
          <cell r="G103">
            <v>231271216</v>
          </cell>
        </row>
        <row r="104">
          <cell r="A104">
            <v>73053005209402</v>
          </cell>
          <cell r="B104" t="str">
            <v>CESANTIAS CAUSADAS EMP BGDE LEY 50</v>
          </cell>
          <cell r="C104">
            <v>106323502</v>
          </cell>
          <cell r="E104">
            <v>1778500</v>
          </cell>
          <cell r="G104">
            <v>104545002</v>
          </cell>
        </row>
        <row r="105">
          <cell r="A105">
            <v>73053300209402</v>
          </cell>
          <cell r="B105" t="str">
            <v>INTERESES CAUSADOS S/CESANTIAS EMP</v>
          </cell>
          <cell r="C105">
            <v>40817068</v>
          </cell>
          <cell r="E105">
            <v>8262880</v>
          </cell>
          <cell r="G105">
            <v>32554188</v>
          </cell>
        </row>
        <row r="106">
          <cell r="A106">
            <v>73053925209402</v>
          </cell>
          <cell r="B106" t="str">
            <v>VACACIONES CAUSADAS EMP BGDE</v>
          </cell>
          <cell r="C106">
            <v>182811862</v>
          </cell>
          <cell r="E106">
            <v>7234809</v>
          </cell>
          <cell r="G106">
            <v>175577053</v>
          </cell>
        </row>
        <row r="107">
          <cell r="A107">
            <v>73055100209402</v>
          </cell>
          <cell r="B107" t="str">
            <v>DOTACION AL PERSONAL BGDE</v>
          </cell>
          <cell r="C107">
            <v>37358550</v>
          </cell>
          <cell r="E107">
            <v>17378478</v>
          </cell>
          <cell r="G107">
            <v>19980072</v>
          </cell>
        </row>
        <row r="108">
          <cell r="A108">
            <v>73055400209402</v>
          </cell>
          <cell r="B108" t="str">
            <v>SEGURO DE ASISTENCIA MEDICA BGDE</v>
          </cell>
          <cell r="C108">
            <v>305139971</v>
          </cell>
          <cell r="E108">
            <v>246074279</v>
          </cell>
          <cell r="G108">
            <v>59065692</v>
          </cell>
        </row>
        <row r="109">
          <cell r="A109">
            <v>73055800209402</v>
          </cell>
          <cell r="B109" t="str">
            <v>AMORTIZAC PENSIONES JUBILACION</v>
          </cell>
          <cell r="C109">
            <v>709986068</v>
          </cell>
          <cell r="E109">
            <v>64544188</v>
          </cell>
          <cell r="G109">
            <v>645441880</v>
          </cell>
        </row>
        <row r="110">
          <cell r="A110">
            <v>73055900209402</v>
          </cell>
          <cell r="B110" t="str">
            <v>PAGOS DIRECTOS A JUBILADOS BGDE</v>
          </cell>
          <cell r="C110">
            <v>1125687670</v>
          </cell>
          <cell r="E110">
            <v>3580863</v>
          </cell>
          <cell r="G110">
            <v>1122106807</v>
          </cell>
        </row>
        <row r="111">
          <cell r="A111">
            <v>73056305209402</v>
          </cell>
          <cell r="B111" t="str">
            <v>AUXILIO ESTUDIO TRABAJADORES BGDE</v>
          </cell>
          <cell r="C111">
            <v>91728822</v>
          </cell>
          <cell r="E111">
            <v>69909924</v>
          </cell>
          <cell r="G111">
            <v>21818898</v>
          </cell>
        </row>
        <row r="112">
          <cell r="A112">
            <v>73056310209402</v>
          </cell>
          <cell r="B112" t="str">
            <v>GASTOS ESCUELA PREKINDER Y KINDER B</v>
          </cell>
          <cell r="C112">
            <v>21319325</v>
          </cell>
          <cell r="E112">
            <v>17600300</v>
          </cell>
          <cell r="G112">
            <v>3719025</v>
          </cell>
        </row>
        <row r="113">
          <cell r="A113">
            <v>73056316209402</v>
          </cell>
          <cell r="B113" t="str">
            <v>AUXILIO ESTUDIO/TPTE HIJOS TRABAJAD</v>
          </cell>
          <cell r="C113">
            <v>511831962</v>
          </cell>
          <cell r="E113">
            <v>345396671</v>
          </cell>
          <cell r="G113">
            <v>166435291</v>
          </cell>
        </row>
        <row r="114">
          <cell r="A114">
            <v>73056325209402</v>
          </cell>
          <cell r="B114" t="str">
            <v>SEMIN CURSOS CAPAC BGDE</v>
          </cell>
          <cell r="C114">
            <v>578958316</v>
          </cell>
          <cell r="E114">
            <v>453983765</v>
          </cell>
          <cell r="G114">
            <v>124974551</v>
          </cell>
        </row>
        <row r="115">
          <cell r="A115">
            <v>73056330209402</v>
          </cell>
          <cell r="B115" t="str">
            <v>GASTOS FORMACION EN EL EXTERIOR  BG</v>
          </cell>
          <cell r="C115">
            <v>138345275</v>
          </cell>
          <cell r="E115">
            <v>89065300</v>
          </cell>
          <cell r="G115">
            <v>49279975</v>
          </cell>
        </row>
        <row r="116">
          <cell r="A116">
            <v>73056605209402</v>
          </cell>
          <cell r="B116" t="str">
            <v>GASTOS ACTIVIDADES DEPORTIVAS EMPRE</v>
          </cell>
          <cell r="C116">
            <v>16435677</v>
          </cell>
          <cell r="E116">
            <v>12316667</v>
          </cell>
          <cell r="G116">
            <v>4119010</v>
          </cell>
        </row>
        <row r="117">
          <cell r="A117">
            <v>73056610209402</v>
          </cell>
          <cell r="B117" t="str">
            <v>AUXILIO DEPORTES PERSONAL CONVENC.</v>
          </cell>
          <cell r="C117">
            <v>17216667</v>
          </cell>
          <cell r="E117">
            <v>13516667</v>
          </cell>
          <cell r="G117">
            <v>3700000</v>
          </cell>
        </row>
        <row r="118">
          <cell r="A118">
            <v>73056800209402</v>
          </cell>
          <cell r="B118" t="str">
            <v>APORTE ADMINISTRADORAS RIESGOS PROF</v>
          </cell>
          <cell r="C118">
            <v>57764851</v>
          </cell>
          <cell r="E118">
            <v>16497110</v>
          </cell>
          <cell r="G118">
            <v>41267741</v>
          </cell>
        </row>
        <row r="119">
          <cell r="A119">
            <v>73056900209402</v>
          </cell>
          <cell r="B119" t="str">
            <v>APORTES ENTIDADES PROMOTORAS SALUD</v>
          </cell>
          <cell r="C119">
            <v>272555661</v>
          </cell>
          <cell r="E119">
            <v>41098040</v>
          </cell>
          <cell r="G119">
            <v>231457621</v>
          </cell>
        </row>
        <row r="120">
          <cell r="A120">
            <v>73057000209402</v>
          </cell>
          <cell r="B120" t="str">
            <v>APORTES FONDO PENSIONES Y CESANTIAS</v>
          </cell>
          <cell r="C120">
            <v>406683006</v>
          </cell>
          <cell r="E120">
            <v>110294507</v>
          </cell>
          <cell r="G120">
            <v>296388499</v>
          </cell>
        </row>
        <row r="121">
          <cell r="A121">
            <v>73057200209402</v>
          </cell>
          <cell r="B121" t="str">
            <v>APORTE PATRONAL CAJA COMPENS.FLIAR</v>
          </cell>
          <cell r="C121">
            <v>228550214</v>
          </cell>
          <cell r="E121">
            <v>117474857</v>
          </cell>
          <cell r="G121">
            <v>111075357</v>
          </cell>
        </row>
        <row r="122">
          <cell r="A122">
            <v>73057500209402</v>
          </cell>
          <cell r="B122" t="str">
            <v>APORTE PATRONAL I.C.B.F. BGDE</v>
          </cell>
          <cell r="C122">
            <v>171489750</v>
          </cell>
          <cell r="E122">
            <v>87185864</v>
          </cell>
          <cell r="G122">
            <v>84303886</v>
          </cell>
        </row>
        <row r="123">
          <cell r="A123">
            <v>73057800209402</v>
          </cell>
          <cell r="B123" t="str">
            <v>APORTE PATRONAL SENA BGDE</v>
          </cell>
          <cell r="C123">
            <v>115213788</v>
          </cell>
          <cell r="E123">
            <v>68089330</v>
          </cell>
          <cell r="G123">
            <v>47124458</v>
          </cell>
        </row>
        <row r="124">
          <cell r="A124">
            <v>73058105209402</v>
          </cell>
          <cell r="B124" t="str">
            <v>AUXILIO SINDICATO Y COOPERATIVA BGD</v>
          </cell>
          <cell r="C124">
            <v>17493027</v>
          </cell>
          <cell r="E124">
            <v>12503069</v>
          </cell>
          <cell r="G124">
            <v>4989958</v>
          </cell>
        </row>
        <row r="125">
          <cell r="A125">
            <v>73058106209402</v>
          </cell>
          <cell r="B125" t="str">
            <v>AUXILIO ASUNTOS SINDICALES BGDE</v>
          </cell>
          <cell r="C125">
            <v>220297870</v>
          </cell>
          <cell r="E125">
            <v>167421568</v>
          </cell>
          <cell r="G125">
            <v>52876302</v>
          </cell>
        </row>
        <row r="126">
          <cell r="A126">
            <v>73058405209402</v>
          </cell>
          <cell r="B126" t="str">
            <v>GTOS PLAN SALUD PERS.F.CONVENCION.B</v>
          </cell>
          <cell r="C126">
            <v>1952379</v>
          </cell>
          <cell r="E126">
            <v>1158096</v>
          </cell>
          <cell r="G126">
            <v>794283</v>
          </cell>
        </row>
        <row r="127">
          <cell r="A127">
            <v>73058410209402</v>
          </cell>
          <cell r="B127" t="str">
            <v>AUXILIO LENTES,MONTURAS,ANTEOJOS BG</v>
          </cell>
          <cell r="C127">
            <v>9604744</v>
          </cell>
          <cell r="E127">
            <v>4350805</v>
          </cell>
          <cell r="G127">
            <v>5253939</v>
          </cell>
        </row>
        <row r="128">
          <cell r="A128">
            <v>73058415209402</v>
          </cell>
          <cell r="B128" t="str">
            <v>GASTOS POR SERVICIO MEDICO BGDE</v>
          </cell>
          <cell r="C128">
            <v>8326626</v>
          </cell>
          <cell r="E128">
            <v>4655374</v>
          </cell>
          <cell r="G128">
            <v>3671252</v>
          </cell>
        </row>
        <row r="129">
          <cell r="A129">
            <v>73058420209402</v>
          </cell>
          <cell r="B129" t="str">
            <v>AUXILIO PLAN SERVICIO MEDICO CONVEN</v>
          </cell>
          <cell r="C129">
            <v>45128992</v>
          </cell>
          <cell r="E129">
            <v>15301864</v>
          </cell>
          <cell r="G129">
            <v>29827128</v>
          </cell>
        </row>
        <row r="130">
          <cell r="A130">
            <v>73058425209402</v>
          </cell>
          <cell r="B130" t="str">
            <v>AUXILIO DROGAS CONVENCION BGDE</v>
          </cell>
          <cell r="C130">
            <v>432012120</v>
          </cell>
          <cell r="E130">
            <v>154385305</v>
          </cell>
          <cell r="G130">
            <v>277626815</v>
          </cell>
        </row>
        <row r="131">
          <cell r="A131">
            <v>73058430209402</v>
          </cell>
          <cell r="B131" t="str">
            <v>AUX.HOSP.CIRUG.RX.LABORAT.FLIA.TRAB</v>
          </cell>
          <cell r="C131">
            <v>743304077</v>
          </cell>
          <cell r="E131">
            <v>494076583</v>
          </cell>
          <cell r="G131">
            <v>249227494</v>
          </cell>
        </row>
        <row r="132">
          <cell r="A132">
            <v>73058435209402</v>
          </cell>
          <cell r="B132" t="str">
            <v>AUXILIO ODONTOLOGIA ORTOPEDIA  BGDE</v>
          </cell>
          <cell r="C132">
            <v>32338460</v>
          </cell>
          <cell r="E132">
            <v>19838460</v>
          </cell>
          <cell r="G132">
            <v>12500000</v>
          </cell>
        </row>
        <row r="133">
          <cell r="A133">
            <v>73058440209402</v>
          </cell>
          <cell r="B133" t="str">
            <v>AUXILIO VIAJES CONSULTAS I.S.S BGDE</v>
          </cell>
          <cell r="C133">
            <v>21432910</v>
          </cell>
          <cell r="E133">
            <v>9518450</v>
          </cell>
          <cell r="G133">
            <v>11914460</v>
          </cell>
        </row>
        <row r="134">
          <cell r="A134">
            <v>73058445209402</v>
          </cell>
          <cell r="B134" t="str">
            <v>AUXILIO TRANSPORTE MEDICO/HOSPIT BG</v>
          </cell>
          <cell r="C134">
            <v>8435410</v>
          </cell>
          <cell r="E134">
            <v>6170792</v>
          </cell>
          <cell r="G134">
            <v>2264618</v>
          </cell>
        </row>
        <row r="135">
          <cell r="A135">
            <v>73059505209402</v>
          </cell>
          <cell r="B135" t="str">
            <v>APORTE PATRONAL FONDO MUTUO INVERSI</v>
          </cell>
          <cell r="C135">
            <v>20087327</v>
          </cell>
          <cell r="E135">
            <v>1800000</v>
          </cell>
          <cell r="G135">
            <v>18287327</v>
          </cell>
        </row>
        <row r="136">
          <cell r="A136">
            <v>73059510209402</v>
          </cell>
          <cell r="B136" t="str">
            <v>CAFETERIA Y ONCES AL PERSONAL BGDE</v>
          </cell>
          <cell r="C136">
            <v>118057215</v>
          </cell>
          <cell r="E136">
            <v>22875455</v>
          </cell>
          <cell r="G136">
            <v>95181760</v>
          </cell>
        </row>
        <row r="137">
          <cell r="A137">
            <v>73059515209402</v>
          </cell>
          <cell r="B137" t="str">
            <v>ATENCIONES Y FIESTAS AL PERSONAL BG</v>
          </cell>
          <cell r="C137">
            <v>238903082</v>
          </cell>
          <cell r="E137">
            <v>214206596</v>
          </cell>
          <cell r="G137">
            <v>24696486</v>
          </cell>
        </row>
        <row r="138">
          <cell r="A138">
            <v>73059520209402</v>
          </cell>
          <cell r="B138" t="str">
            <v>PERDIDA VENTA LECHE AL PERSONAL BGD</v>
          </cell>
          <cell r="C138">
            <v>42474078</v>
          </cell>
          <cell r="E138">
            <v>12705919</v>
          </cell>
          <cell r="G138">
            <v>29768159</v>
          </cell>
        </row>
        <row r="139">
          <cell r="A139">
            <v>73059530209402</v>
          </cell>
          <cell r="B139" t="str">
            <v>GASTOS CONTRATACION PERSONAL BGDE</v>
          </cell>
          <cell r="C139">
            <v>16765000</v>
          </cell>
          <cell r="E139">
            <v>12815000</v>
          </cell>
          <cell r="G139">
            <v>3950000</v>
          </cell>
        </row>
        <row r="140">
          <cell r="A140">
            <v>73059540209402</v>
          </cell>
          <cell r="B140" t="str">
            <v>GASTOS TRANSPORTE DE PERSONAL BGDE</v>
          </cell>
          <cell r="C140">
            <v>22497694</v>
          </cell>
          <cell r="E140">
            <v>14204254</v>
          </cell>
          <cell r="G140">
            <v>8293440</v>
          </cell>
        </row>
        <row r="141">
          <cell r="A141">
            <v>73059550209402</v>
          </cell>
          <cell r="B141" t="str">
            <v>OTROS GASTOS DEL PERSONAL BGDE</v>
          </cell>
          <cell r="C141">
            <v>151646107</v>
          </cell>
          <cell r="E141">
            <v>111466170</v>
          </cell>
          <cell r="G141">
            <v>40179937</v>
          </cell>
        </row>
        <row r="142">
          <cell r="A142">
            <v>73059560209401</v>
          </cell>
          <cell r="B142" t="str">
            <v>SUELDO FUERA DE COSTO BPT-CREDITO</v>
          </cell>
          <cell r="C142">
            <v>0</v>
          </cell>
          <cell r="E142">
            <v>445786000</v>
          </cell>
          <cell r="G142">
            <v>-445786000</v>
          </cell>
        </row>
        <row r="143">
          <cell r="C143">
            <v>12658145645</v>
          </cell>
          <cell r="E143">
            <v>5302312130</v>
          </cell>
          <cell r="G143">
            <v>7355833515</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aContables"/>
    </sheetNames>
    <sheetDataSet>
      <sheetData sheetId="0">
        <row r="658">
          <cell r="A658">
            <v>73050300709401</v>
          </cell>
          <cell r="B658" t="str">
            <v>SALARIO INTEGRAL MOSQ</v>
          </cell>
          <cell r="C658">
            <v>301273338</v>
          </cell>
          <cell r="G658">
            <v>301273338</v>
          </cell>
        </row>
        <row r="659">
          <cell r="A659">
            <v>73050600709401</v>
          </cell>
          <cell r="B659" t="str">
            <v>SUELDOS</v>
          </cell>
          <cell r="C659">
            <v>568789036</v>
          </cell>
          <cell r="E659">
            <v>203778981</v>
          </cell>
          <cell r="G659">
            <v>365010055</v>
          </cell>
        </row>
        <row r="660">
          <cell r="A660">
            <v>73050688709402</v>
          </cell>
          <cell r="B660" t="str">
            <v>PRIMA DE VACACIONES PURINA</v>
          </cell>
          <cell r="C660">
            <v>1595811</v>
          </cell>
          <cell r="E660">
            <v>1595811</v>
          </cell>
        </row>
        <row r="661">
          <cell r="A661">
            <v>73050691709402</v>
          </cell>
          <cell r="B661" t="str">
            <v>PRIMAS EXTRALEGALES PURINA</v>
          </cell>
          <cell r="C661">
            <v>63654185</v>
          </cell>
          <cell r="E661">
            <v>703389</v>
          </cell>
          <cell r="G661">
            <v>62950796</v>
          </cell>
        </row>
        <row r="662">
          <cell r="A662">
            <v>73050692709402</v>
          </cell>
          <cell r="B662" t="str">
            <v>PRIMA DE SERVICIOS MOSQ</v>
          </cell>
          <cell r="C662">
            <v>58937656</v>
          </cell>
          <cell r="E662">
            <v>16819731</v>
          </cell>
          <cell r="G662">
            <v>42117925</v>
          </cell>
        </row>
        <row r="663">
          <cell r="A663">
            <v>73050695709402</v>
          </cell>
          <cell r="B663" t="str">
            <v>OTROS AUXILIOS Y GASTOS AL PERSONAL</v>
          </cell>
          <cell r="C663">
            <v>1609488</v>
          </cell>
          <cell r="G663">
            <v>1609488</v>
          </cell>
        </row>
        <row r="664">
          <cell r="A664">
            <v>73050696709402</v>
          </cell>
          <cell r="B664" t="str">
            <v>AUXILIO DE TRANSPORTE</v>
          </cell>
          <cell r="C664">
            <v>11748001</v>
          </cell>
          <cell r="E664">
            <v>10724500</v>
          </cell>
          <cell r="G664">
            <v>1023501</v>
          </cell>
        </row>
        <row r="665">
          <cell r="A665">
            <v>73050697709402</v>
          </cell>
          <cell r="B665" t="str">
            <v>PERMISOS REMUNERADOS MOSQ</v>
          </cell>
          <cell r="C665">
            <v>2302403</v>
          </cell>
          <cell r="G665">
            <v>2302403</v>
          </cell>
        </row>
        <row r="666">
          <cell r="A666">
            <v>73051500709401</v>
          </cell>
          <cell r="B666" t="str">
            <v>HORAS EXTRAS Y RECARGOS</v>
          </cell>
          <cell r="C666">
            <v>46470232</v>
          </cell>
          <cell r="E666">
            <v>34418981</v>
          </cell>
          <cell r="G666">
            <v>12051251</v>
          </cell>
        </row>
        <row r="667">
          <cell r="A667">
            <v>73052400709402</v>
          </cell>
          <cell r="B667" t="str">
            <v>INCAPACIDAD POR ENFERMEDAD MOSQ</v>
          </cell>
          <cell r="C667">
            <v>3999405</v>
          </cell>
          <cell r="E667">
            <v>216400</v>
          </cell>
          <cell r="G667">
            <v>3783005</v>
          </cell>
        </row>
        <row r="668">
          <cell r="A668">
            <v>73053000709402</v>
          </cell>
          <cell r="B668" t="str">
            <v>CESANTIAS CAUSADAS MOSQ</v>
          </cell>
          <cell r="C668">
            <v>57699827</v>
          </cell>
          <cell r="E668">
            <v>17505084</v>
          </cell>
          <cell r="G668">
            <v>40194743</v>
          </cell>
        </row>
        <row r="669">
          <cell r="A669">
            <v>73053300709402</v>
          </cell>
          <cell r="B669" t="str">
            <v>INTERESES SOBRE CESANTIAS MOSQ</v>
          </cell>
          <cell r="C669">
            <v>5253930</v>
          </cell>
          <cell r="E669">
            <v>1333824</v>
          </cell>
          <cell r="G669">
            <v>3920106</v>
          </cell>
        </row>
        <row r="670">
          <cell r="A670">
            <v>73053925709402</v>
          </cell>
          <cell r="B670" t="str">
            <v>VACACIONES CAUSADAS MOSQ</v>
          </cell>
          <cell r="C670">
            <v>51545898</v>
          </cell>
          <cell r="E670">
            <v>27786715</v>
          </cell>
          <cell r="G670">
            <v>23759183</v>
          </cell>
        </row>
        <row r="671">
          <cell r="A671">
            <v>73054801709402</v>
          </cell>
          <cell r="B671" t="str">
            <v>BONIFICACIONES OCASIONALES PERSONAL</v>
          </cell>
          <cell r="C671">
            <v>21275904</v>
          </cell>
          <cell r="G671">
            <v>21275904</v>
          </cell>
        </row>
        <row r="672">
          <cell r="A672">
            <v>73055100709402</v>
          </cell>
          <cell r="B672" t="str">
            <v>ROPA DE TRABAJO UNIFORMES CALZADO M</v>
          </cell>
          <cell r="C672">
            <v>213060</v>
          </cell>
          <cell r="G672">
            <v>213060</v>
          </cell>
        </row>
        <row r="673">
          <cell r="A673">
            <v>73055400709402</v>
          </cell>
          <cell r="B673" t="str">
            <v>CAFESALUD ASISTENCIA MEDICA MOSQ</v>
          </cell>
          <cell r="C673">
            <v>26779285</v>
          </cell>
          <cell r="E673">
            <v>7176997</v>
          </cell>
          <cell r="G673">
            <v>19602288</v>
          </cell>
        </row>
        <row r="674">
          <cell r="A674">
            <v>73056005709402</v>
          </cell>
          <cell r="B674" t="str">
            <v>INDEMNIZACION POR DESPIDO</v>
          </cell>
          <cell r="C674">
            <v>1422167</v>
          </cell>
          <cell r="G674">
            <v>1422167</v>
          </cell>
        </row>
        <row r="675">
          <cell r="A675">
            <v>73056316709402</v>
          </cell>
          <cell r="B675" t="str">
            <v>AUXILIO ESTUDIO/TPTE HIJOS EMP MOSQ</v>
          </cell>
          <cell r="C675">
            <v>19927000</v>
          </cell>
          <cell r="E675">
            <v>15768000</v>
          </cell>
          <cell r="G675">
            <v>4159000</v>
          </cell>
        </row>
        <row r="676">
          <cell r="A676">
            <v>73056325709402</v>
          </cell>
          <cell r="B676" t="str">
            <v>SEMINARIOS CURSOS CAPACIT INTERNA M</v>
          </cell>
          <cell r="C676">
            <v>22899373</v>
          </cell>
          <cell r="G676">
            <v>22899373</v>
          </cell>
        </row>
        <row r="677">
          <cell r="A677">
            <v>73056605709402</v>
          </cell>
          <cell r="B677" t="str">
            <v>GTOS ACTIV DEPORTIVAS EMPRESA MOSQ</v>
          </cell>
          <cell r="C677">
            <v>2525344</v>
          </cell>
          <cell r="G677">
            <v>2525344</v>
          </cell>
        </row>
        <row r="678">
          <cell r="A678">
            <v>73056800709402</v>
          </cell>
          <cell r="B678" t="str">
            <v>APORTES ARP MOSQ</v>
          </cell>
          <cell r="C678">
            <v>11586700</v>
          </cell>
          <cell r="G678">
            <v>11586700</v>
          </cell>
        </row>
        <row r="679">
          <cell r="A679">
            <v>73056900709402</v>
          </cell>
          <cell r="B679" t="str">
            <v>APORTE PATRONAL I.S.S. MOSQ</v>
          </cell>
          <cell r="C679">
            <v>73110669</v>
          </cell>
          <cell r="E679">
            <v>8843000</v>
          </cell>
          <cell r="G679">
            <v>64267669</v>
          </cell>
        </row>
        <row r="680">
          <cell r="A680">
            <v>73057000709402</v>
          </cell>
          <cell r="B680" t="str">
            <v>APORTE FONDOS PENSION - CESANTIAS M</v>
          </cell>
          <cell r="C680">
            <v>102468436</v>
          </cell>
          <cell r="E680">
            <v>22715727</v>
          </cell>
          <cell r="G680">
            <v>79752709</v>
          </cell>
        </row>
        <row r="681">
          <cell r="A681">
            <v>73057200709402</v>
          </cell>
          <cell r="B681" t="str">
            <v>APORTE PATRONAL CAJA COMPENSACION M</v>
          </cell>
          <cell r="C681">
            <v>36613437</v>
          </cell>
          <cell r="E681">
            <v>8076704</v>
          </cell>
          <cell r="G681">
            <v>28536733</v>
          </cell>
        </row>
        <row r="682">
          <cell r="A682">
            <v>73057500709402</v>
          </cell>
          <cell r="B682" t="str">
            <v>APORTE PATRONAL I.C.B.F. MOSQ</v>
          </cell>
          <cell r="C682">
            <v>27460063</v>
          </cell>
          <cell r="E682">
            <v>6057528</v>
          </cell>
          <cell r="G682">
            <v>21402535</v>
          </cell>
        </row>
        <row r="683">
          <cell r="A683">
            <v>73057800709402</v>
          </cell>
          <cell r="B683" t="str">
            <v>APORTE PATRONAL SENA MOSQ</v>
          </cell>
          <cell r="C683">
            <v>18306700</v>
          </cell>
          <cell r="E683">
            <v>4038348</v>
          </cell>
          <cell r="G683">
            <v>14268352</v>
          </cell>
        </row>
        <row r="684">
          <cell r="A684">
            <v>73058410709402</v>
          </cell>
          <cell r="B684" t="str">
            <v>AUXILIO LENTES,MONTURAS,ANTEOJOS MO</v>
          </cell>
          <cell r="C684">
            <v>3492500</v>
          </cell>
          <cell r="G684">
            <v>3492500</v>
          </cell>
        </row>
        <row r="685">
          <cell r="A685">
            <v>73059502709299</v>
          </cell>
          <cell r="B685" t="str">
            <v>GASTOS SALUD OCUPACIONAL MOSQ</v>
          </cell>
          <cell r="C685">
            <v>7022109</v>
          </cell>
          <cell r="G685">
            <v>7022109</v>
          </cell>
        </row>
        <row r="686">
          <cell r="A686">
            <v>73059505709402</v>
          </cell>
          <cell r="B686" t="str">
            <v>APORTE PATRONAL FONDO MUTUO INVERSI</v>
          </cell>
          <cell r="C686">
            <v>14789807</v>
          </cell>
          <cell r="G686">
            <v>14789807</v>
          </cell>
        </row>
      </sheetData>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entarios"/>
      <sheetName val="balcomp"/>
      <sheetName val="pygcomp"/>
      <sheetName val="110505 Caja"/>
      <sheetName val="111005 Bancos (Santander)"/>
      <sheetName val="111005 Bancos (Citibank)"/>
      <sheetName val="1225 Inversiones"/>
      <sheetName val="130505 Clientes Nles "/>
      <sheetName val="1399 Provision de Cartera"/>
      <sheetName val="1330 Anticipos"/>
      <sheetName val="1345 Ingresos por Cobrar"/>
      <sheetName val="1355 Anticipos Imptos y C"/>
      <sheetName val="1365 Cuentas por Cobrar"/>
      <sheetName val="1380 Deudores "/>
      <sheetName val="1435 Kardex Inv. Importado"/>
      <sheetName val="1435 Kardex Inv.Nal."/>
      <sheetName val="1465 Inv transito"/>
      <sheetName val="15 Activos"/>
      <sheetName val="16 INTANGIBLES"/>
      <sheetName val="1710 Diferidos "/>
      <sheetName val="2105-Oblig.Fin"/>
      <sheetName val="2205 Prov.Nal"/>
      <sheetName val="2210 Prov.Exter."/>
      <sheetName val="23 Ctas x Pgr"/>
      <sheetName val="2365-67 Rtfte"/>
      <sheetName val="2368 Ica Retenido"/>
      <sheetName val="2370 Aportes xP"/>
      <sheetName val="2408-IVA  "/>
      <sheetName val="Hoja3"/>
      <sheetName val="Hoja4"/>
      <sheetName val="Base iva May-Jun"/>
      <sheetName val="IVA no grav jul"/>
      <sheetName val="2412-ICA "/>
      <sheetName val="2505- C x p Nomina"/>
      <sheetName val="2605-Comisiones"/>
      <sheetName val="2605-Costos Estim."/>
      <sheetName val="2705-Ingresos Rec. Ant"/>
      <sheetName val="261095-Bonos "/>
      <sheetName val="2805-Anticipos"/>
      <sheetName val="4135- Ing.xFac."/>
      <sheetName val="54 renta ordinaria"/>
      <sheetName val="54 renta presuntiva"/>
      <sheetName val="6-Costo de Ventas"/>
      <sheetName val="Nomina"/>
      <sheetName val="Balance de Prueba"/>
      <sheetName val="Auxiliar"/>
      <sheetName val="CONSECUTIVOS"/>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factura"/>
      <sheetName val="relacion facturas"/>
      <sheetName val="terceros"/>
      <sheetName val="por facturar"/>
    </sheetNames>
    <sheetDataSet>
      <sheetData sheetId="0"/>
      <sheetData sheetId="1"/>
      <sheetData sheetId="2"/>
      <sheetData sheetId="3"/>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factura"/>
      <sheetName val="relacion facturas"/>
      <sheetName val="terceros"/>
      <sheetName val="por facturar"/>
    </sheetNames>
    <sheetDataSet>
      <sheetData sheetId="0"/>
      <sheetData sheetId="1"/>
      <sheetData sheetId="2"/>
      <sheetData sheetId="3"/>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10COMP"/>
      <sheetName val="BG"/>
      <sheetName val="ER"/>
      <sheetName val="EFE"/>
      <sheetName val="ECP"/>
      <sheetName val="NOTAS "/>
      <sheetName val="Indicadores Fin."/>
      <sheetName val="Proy. Distr. Ut."/>
      <sheetName val="Variación Cuentas"/>
      <sheetName val="BP2015"/>
      <sheetName val="Balance DEF. 2014"/>
    </sheetNames>
    <sheetDataSet>
      <sheetData sheetId="0"/>
      <sheetData sheetId="1"/>
      <sheetData sheetId="2"/>
      <sheetData sheetId="3"/>
      <sheetData sheetId="4"/>
      <sheetData sheetId="5"/>
      <sheetData sheetId="6"/>
      <sheetData sheetId="7"/>
      <sheetData sheetId="8"/>
      <sheetData sheetId="9">
        <row r="67">
          <cell r="B67" t="str">
            <v/>
          </cell>
          <cell r="C67" t="str">
            <v>2</v>
          </cell>
          <cell r="D67" t="str">
            <v>Valorizaciones</v>
          </cell>
          <cell r="E67">
            <v>676721256</v>
          </cell>
          <cell r="F67">
            <v>0</v>
          </cell>
          <cell r="G67">
            <v>0</v>
          </cell>
          <cell r="H67">
            <v>676721256</v>
          </cell>
        </row>
        <row r="68">
          <cell r="B68" t="str">
            <v/>
          </cell>
          <cell r="C68" t="str">
            <v>3</v>
          </cell>
          <cell r="D68" t="str">
            <v>De Inversiones</v>
          </cell>
          <cell r="E68">
            <v>676721256</v>
          </cell>
          <cell r="F68">
            <v>0</v>
          </cell>
          <cell r="G68">
            <v>0</v>
          </cell>
          <cell r="H68">
            <v>676721256</v>
          </cell>
        </row>
        <row r="69">
          <cell r="B69" t="str">
            <v/>
          </cell>
          <cell r="C69" t="str">
            <v>4</v>
          </cell>
          <cell r="D69" t="str">
            <v>Acciones</v>
          </cell>
          <cell r="E69">
            <v>676721256</v>
          </cell>
          <cell r="F69">
            <v>0</v>
          </cell>
          <cell r="G69">
            <v>0</v>
          </cell>
          <cell r="H69">
            <v>676721256</v>
          </cell>
        </row>
        <row r="70">
          <cell r="B70" t="str">
            <v>830072170</v>
          </cell>
          <cell r="C70" t="str">
            <v>5</v>
          </cell>
          <cell r="D70" t="str">
            <v>JLT Valencia &amp; Iragorri B.I.O.</v>
          </cell>
          <cell r="E70">
            <v>267336171</v>
          </cell>
          <cell r="F70">
            <v>0</v>
          </cell>
          <cell r="G70">
            <v>0</v>
          </cell>
          <cell r="H70">
            <v>267336171</v>
          </cell>
        </row>
        <row r="71">
          <cell r="B71" t="str">
            <v>891500316</v>
          </cell>
          <cell r="C71" t="str">
            <v>5</v>
          </cell>
          <cell r="D71" t="str">
            <v>JLT Valencia &amp; Iragorri Corredores de Seguros S.A.</v>
          </cell>
          <cell r="E71">
            <v>348547732</v>
          </cell>
          <cell r="F71">
            <v>0</v>
          </cell>
          <cell r="G71">
            <v>0</v>
          </cell>
          <cell r="H71">
            <v>348547732</v>
          </cell>
        </row>
        <row r="72">
          <cell r="B72" t="str">
            <v>900142489</v>
          </cell>
          <cell r="C72" t="str">
            <v>5</v>
          </cell>
          <cell r="D72" t="str">
            <v>L.M. Iragorri Hormaza &amp; Cia SCA.</v>
          </cell>
          <cell r="E72">
            <v>60837353</v>
          </cell>
          <cell r="F72">
            <v>0</v>
          </cell>
          <cell r="G72">
            <v>0</v>
          </cell>
          <cell r="H72">
            <v>60837353</v>
          </cell>
        </row>
      </sheetData>
      <sheetData sheetId="10">
        <row r="67">
          <cell r="B67" t="str">
            <v/>
          </cell>
          <cell r="D67" t="str">
            <v>Acciones</v>
          </cell>
          <cell r="E67">
            <v>446213913</v>
          </cell>
          <cell r="F67">
            <v>0</v>
          </cell>
          <cell r="G67">
            <v>0</v>
          </cell>
          <cell r="H67">
            <v>446213913</v>
          </cell>
        </row>
        <row r="68">
          <cell r="B68" t="str">
            <v>830072170</v>
          </cell>
          <cell r="D68" t="str">
            <v>JLT Valencia &amp; Iragorri B.I.O.</v>
          </cell>
          <cell r="E68">
            <v>36828828</v>
          </cell>
          <cell r="F68">
            <v>0</v>
          </cell>
          <cell r="G68">
            <v>0</v>
          </cell>
          <cell r="H68">
            <v>36828828</v>
          </cell>
        </row>
        <row r="69">
          <cell r="B69" t="str">
            <v>891500316</v>
          </cell>
          <cell r="D69" t="str">
            <v>JLT Valencia &amp; Iragorri Corredores de Seguros S.A.</v>
          </cell>
          <cell r="E69">
            <v>348547732</v>
          </cell>
          <cell r="F69">
            <v>0</v>
          </cell>
          <cell r="G69">
            <v>0</v>
          </cell>
          <cell r="H69">
            <v>348547732</v>
          </cell>
        </row>
        <row r="70">
          <cell r="B70" t="str">
            <v>900142489</v>
          </cell>
          <cell r="D70" t="str">
            <v>L.M. Iragorri Hormaza &amp; Cia SCA.</v>
          </cell>
          <cell r="E70">
            <v>60837353</v>
          </cell>
          <cell r="F70">
            <v>0</v>
          </cell>
          <cell r="G70">
            <v>0</v>
          </cell>
          <cell r="H70">
            <v>60837353</v>
          </cell>
        </row>
      </sheetData>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variables"/>
      <sheetName val="comisiones"/>
      <sheetName val="latam"/>
      <sheetName val="portugal"/>
      <sheetName val="targets"/>
      <sheetName val="pagos"/>
      <sheetName val="lic Q1"/>
      <sheetName val="Serv Q1"/>
      <sheetName val="rev"/>
    </sheetNames>
    <sheetDataSet>
      <sheetData sheetId="0"/>
      <sheetData sheetId="1">
        <row r="7">
          <cell r="F7" t="str">
            <v>ID</v>
          </cell>
          <cell r="G7" t="str">
            <v>Name</v>
          </cell>
          <cell r="H7" t="str">
            <v>TEORICO</v>
          </cell>
        </row>
        <row r="8">
          <cell r="F8">
            <v>3</v>
          </cell>
          <cell r="G8" t="str">
            <v>SAN ROMAN CALVAR, TOMAS</v>
          </cell>
          <cell r="H8">
            <v>3200</v>
          </cell>
        </row>
        <row r="9">
          <cell r="F9">
            <v>3</v>
          </cell>
          <cell r="G9" t="str">
            <v>SAN ROMAN CALVAR, TOMAS</v>
          </cell>
          <cell r="H9">
            <v>9599.9999999999982</v>
          </cell>
        </row>
        <row r="10">
          <cell r="F10">
            <v>3</v>
          </cell>
          <cell r="G10" t="str">
            <v>SAN ROMAN CALVAR, TOMAS</v>
          </cell>
          <cell r="H10">
            <v>4000</v>
          </cell>
        </row>
        <row r="11">
          <cell r="F11">
            <v>632</v>
          </cell>
          <cell r="G11" t="str">
            <v>MARTIN CROS, EMILIO</v>
          </cell>
          <cell r="H11">
            <v>6375</v>
          </cell>
        </row>
        <row r="12">
          <cell r="F12">
            <v>632</v>
          </cell>
          <cell r="G12" t="str">
            <v>MARTIN CROS, EMILIO</v>
          </cell>
          <cell r="H12">
            <v>14874.999999999998</v>
          </cell>
        </row>
        <row r="13">
          <cell r="F13">
            <v>973</v>
          </cell>
          <cell r="G13" t="str">
            <v>ARMADA ESPAÑA, JUAN</v>
          </cell>
          <cell r="H13">
            <v>4222</v>
          </cell>
        </row>
        <row r="14">
          <cell r="F14">
            <v>973</v>
          </cell>
          <cell r="G14" t="str">
            <v>ARMADA ESPAÑA, JUAN</v>
          </cell>
          <cell r="H14">
            <v>12671.999999999998</v>
          </cell>
        </row>
        <row r="15">
          <cell r="F15">
            <v>973</v>
          </cell>
          <cell r="G15" t="str">
            <v>ARMADA ESPAÑA, JUAN</v>
          </cell>
          <cell r="H15">
            <v>25340</v>
          </cell>
        </row>
        <row r="16">
          <cell r="F16">
            <v>1096</v>
          </cell>
          <cell r="G16" t="str">
            <v>MURCIA TEJERO, FERNANDO</v>
          </cell>
          <cell r="H16">
            <v>17505</v>
          </cell>
        </row>
        <row r="17">
          <cell r="F17">
            <v>1096</v>
          </cell>
          <cell r="G17" t="str">
            <v>MURCIA TEJERO, FERNANDO</v>
          </cell>
          <cell r="H17">
            <v>11640</v>
          </cell>
        </row>
        <row r="18">
          <cell r="F18">
            <v>1507</v>
          </cell>
          <cell r="G18" t="str">
            <v>FERNANDEZ DE LANDA BERCEDO, MARIA CRISTINA</v>
          </cell>
          <cell r="H18">
            <v>8667</v>
          </cell>
        </row>
        <row r="19">
          <cell r="F19">
            <v>1507</v>
          </cell>
          <cell r="G19" t="str">
            <v>FERNANDEZ DE LANDA BERCEDO, MARIA CRISTINA</v>
          </cell>
          <cell r="H19">
            <v>23834.999999999996</v>
          </cell>
        </row>
        <row r="20">
          <cell r="F20">
            <v>1507</v>
          </cell>
          <cell r="G20" t="str">
            <v>FERNANDEZ DE LANDA BERCEDO, MARIA CRISTINA</v>
          </cell>
          <cell r="H20">
            <v>6500</v>
          </cell>
        </row>
        <row r="21">
          <cell r="F21">
            <v>1507</v>
          </cell>
          <cell r="G21" t="str">
            <v>FERNANDEZ DE LANDA BERCEDO, MARIA CRISTINA</v>
          </cell>
          <cell r="H21">
            <v>4320</v>
          </cell>
        </row>
        <row r="22">
          <cell r="F22">
            <v>1823</v>
          </cell>
          <cell r="G22" t="str">
            <v>MARCO OLIVAN, ANA ISABEL</v>
          </cell>
          <cell r="H22">
            <v>4000</v>
          </cell>
        </row>
        <row r="23">
          <cell r="F23">
            <v>1823</v>
          </cell>
          <cell r="G23" t="str">
            <v>MARCO OLIVAN, ANA ISABEL</v>
          </cell>
          <cell r="H23">
            <v>10000</v>
          </cell>
        </row>
        <row r="24">
          <cell r="F24">
            <v>1823</v>
          </cell>
          <cell r="G24" t="str">
            <v>MARCO OLIVAN, ANA ISABEL</v>
          </cell>
          <cell r="H24">
            <v>4000</v>
          </cell>
        </row>
        <row r="25">
          <cell r="F25">
            <v>1823</v>
          </cell>
          <cell r="G25" t="str">
            <v>MARCO OLIVAN, ANA ISABEL</v>
          </cell>
          <cell r="H25">
            <v>1980</v>
          </cell>
        </row>
        <row r="26">
          <cell r="F26">
            <v>72080</v>
          </cell>
          <cell r="G26" t="str">
            <v>HEAD ., SHANNON TROY</v>
          </cell>
          <cell r="H26">
            <v>1500</v>
          </cell>
        </row>
        <row r="27">
          <cell r="F27">
            <v>72080</v>
          </cell>
          <cell r="G27" t="str">
            <v>HEAD ., SHANNON TROY</v>
          </cell>
          <cell r="H27">
            <v>1500</v>
          </cell>
        </row>
        <row r="28">
          <cell r="F28">
            <v>72080</v>
          </cell>
          <cell r="G28" t="str">
            <v>HEAD ., SHANNON TROY</v>
          </cell>
          <cell r="H28">
            <v>4480</v>
          </cell>
        </row>
        <row r="29">
          <cell r="F29" t="str">
            <v>M1145</v>
          </cell>
          <cell r="G29" t="str">
            <v>GALLO AYALA, PILAR</v>
          </cell>
          <cell r="H29">
            <v>9667</v>
          </cell>
        </row>
        <row r="30">
          <cell r="F30" t="str">
            <v>M1145</v>
          </cell>
          <cell r="G30" t="str">
            <v>GALLO AYALA, PILAR</v>
          </cell>
          <cell r="H30">
            <v>22555.399999999994</v>
          </cell>
        </row>
        <row r="31">
          <cell r="F31" t="str">
            <v>M1733</v>
          </cell>
          <cell r="G31" t="str">
            <v>HERRAIZ ROMERO, JORGE</v>
          </cell>
          <cell r="H31">
            <v>8044</v>
          </cell>
        </row>
        <row r="32">
          <cell r="F32" t="str">
            <v>M1733</v>
          </cell>
          <cell r="G32" t="str">
            <v>HERRAIZ ROMERO, JORGE</v>
          </cell>
          <cell r="H32">
            <v>21719.88</v>
          </cell>
        </row>
        <row r="33">
          <cell r="F33" t="str">
            <v>M1733</v>
          </cell>
          <cell r="G33" t="str">
            <v>HERRAIZ ROMERO, JORGE</v>
          </cell>
          <cell r="H33">
            <v>6500</v>
          </cell>
        </row>
        <row r="34">
          <cell r="F34" t="str">
            <v>M1733</v>
          </cell>
          <cell r="G34" t="str">
            <v>HERRAIZ ROMERO, JORGE</v>
          </cell>
          <cell r="H34">
            <v>4020.0000000000005</v>
          </cell>
        </row>
        <row r="35">
          <cell r="F35">
            <v>525</v>
          </cell>
          <cell r="G35" t="str">
            <v>GARCIA-SOTO BARRENECHEA, GUADALUPE</v>
          </cell>
          <cell r="H35">
            <v>2000</v>
          </cell>
        </row>
        <row r="36">
          <cell r="F36">
            <v>525</v>
          </cell>
          <cell r="G36" t="str">
            <v>GARCIA-SOTO BARRENECHEA, GUADALUPE</v>
          </cell>
          <cell r="H36">
            <v>1200</v>
          </cell>
        </row>
        <row r="37">
          <cell r="F37">
            <v>525</v>
          </cell>
          <cell r="G37" t="str">
            <v>GARCIA-SOTO BARRENECHEA, GUADALUPE</v>
          </cell>
          <cell r="H37">
            <v>800</v>
          </cell>
        </row>
        <row r="38">
          <cell r="F38">
            <v>1473</v>
          </cell>
          <cell r="G38" t="str">
            <v>GARCIA HERNANDEZ, ANGEL</v>
          </cell>
          <cell r="H38">
            <v>3575</v>
          </cell>
        </row>
        <row r="39">
          <cell r="F39">
            <v>1473</v>
          </cell>
          <cell r="G39" t="str">
            <v>GARCIA HERNANDEZ, ANGEL</v>
          </cell>
          <cell r="H39">
            <v>2145</v>
          </cell>
        </row>
        <row r="40">
          <cell r="F40">
            <v>1473</v>
          </cell>
          <cell r="G40" t="str">
            <v>GARCIA HERNANDEZ, ANGEL</v>
          </cell>
          <cell r="H40">
            <v>1430</v>
          </cell>
        </row>
        <row r="41">
          <cell r="F41">
            <v>1341</v>
          </cell>
          <cell r="G41" t="str">
            <v>MAYORAL ALCANTARA, FRANCISCO JOSE</v>
          </cell>
          <cell r="H41">
            <v>4229.5450000000001</v>
          </cell>
        </row>
        <row r="42">
          <cell r="F42">
            <v>1341</v>
          </cell>
          <cell r="G42" t="str">
            <v>MAYORAL ALCANTARA, FRANCISCO JOSE</v>
          </cell>
          <cell r="H42">
            <v>2537.7269999999999</v>
          </cell>
        </row>
        <row r="43">
          <cell r="F43">
            <v>1341</v>
          </cell>
          <cell r="G43" t="str">
            <v>MAYORAL ALCANTARA, FRANCISCO JOSE</v>
          </cell>
          <cell r="H43">
            <v>1691.8180000000002</v>
          </cell>
        </row>
        <row r="44">
          <cell r="F44">
            <v>654</v>
          </cell>
          <cell r="G44" t="str">
            <v>TEJERO SIERRA, ROBERTO</v>
          </cell>
          <cell r="H44">
            <v>4500</v>
          </cell>
        </row>
        <row r="45">
          <cell r="F45">
            <v>654</v>
          </cell>
          <cell r="G45" t="str">
            <v>TEJERO SIERRA, ROBERTO</v>
          </cell>
          <cell r="H45">
            <v>2700</v>
          </cell>
        </row>
        <row r="46">
          <cell r="F46">
            <v>654</v>
          </cell>
          <cell r="G46" t="str">
            <v>TEJERO SIERRA, ROBERTO</v>
          </cell>
          <cell r="H46">
            <v>1800</v>
          </cell>
        </row>
        <row r="47">
          <cell r="F47">
            <v>41005</v>
          </cell>
          <cell r="G47" t="str">
            <v>BLAZQUEZ CEBALLOS, ARANCHA</v>
          </cell>
          <cell r="H47">
            <v>5000</v>
          </cell>
        </row>
        <row r="48">
          <cell r="F48">
            <v>41005</v>
          </cell>
          <cell r="G48" t="str">
            <v>BLAZQUEZ CEBALLOS, ARANCHA</v>
          </cell>
          <cell r="H48">
            <v>3000</v>
          </cell>
        </row>
        <row r="49">
          <cell r="F49">
            <v>41005</v>
          </cell>
          <cell r="G49" t="str">
            <v>BLAZQUEZ CEBALLOS, ARANCHA</v>
          </cell>
          <cell r="H49">
            <v>2000</v>
          </cell>
        </row>
        <row r="50">
          <cell r="F50" t="str">
            <v>M1399</v>
          </cell>
          <cell r="G50" t="str">
            <v>MAESTRE ESCALANTE, ANTONIO JOSE</v>
          </cell>
          <cell r="H50">
            <v>2000</v>
          </cell>
        </row>
        <row r="51">
          <cell r="F51" t="str">
            <v>M1399</v>
          </cell>
          <cell r="G51" t="str">
            <v>MAESTRE ESCALANTE, ANTONIO JOSE</v>
          </cell>
          <cell r="H51">
            <v>1200</v>
          </cell>
        </row>
        <row r="52">
          <cell r="F52" t="str">
            <v>M1399</v>
          </cell>
          <cell r="G52" t="str">
            <v>MAESTRE ESCALANTE, ANTONIO JOSE</v>
          </cell>
          <cell r="H52">
            <v>800</v>
          </cell>
        </row>
        <row r="53">
          <cell r="F53" t="str">
            <v>M2043</v>
          </cell>
          <cell r="G53" t="str">
            <v>AYALA DE LA CALLE, SILVIA</v>
          </cell>
          <cell r="H53">
            <v>3500</v>
          </cell>
        </row>
        <row r="54">
          <cell r="F54" t="str">
            <v>M2043</v>
          </cell>
          <cell r="G54" t="str">
            <v>AYALA DE LA CALLE, SILVIA</v>
          </cell>
          <cell r="H54">
            <v>1500</v>
          </cell>
        </row>
        <row r="55">
          <cell r="F55">
            <v>72062</v>
          </cell>
          <cell r="G55" t="str">
            <v>AGREDANO LOZANO, JULIO</v>
          </cell>
          <cell r="H55">
            <v>33390</v>
          </cell>
        </row>
        <row r="56">
          <cell r="F56">
            <v>26</v>
          </cell>
          <cell r="G56" t="str">
            <v>LOUZAO VAZQUEZ, EVA</v>
          </cell>
          <cell r="H56">
            <v>20486.46</v>
          </cell>
        </row>
        <row r="57">
          <cell r="F57">
            <v>963</v>
          </cell>
          <cell r="G57" t="str">
            <v>CASTELLANOS ISLA, CARLOS</v>
          </cell>
          <cell r="H57">
            <v>10000</v>
          </cell>
        </row>
        <row r="58">
          <cell r="F58">
            <v>985</v>
          </cell>
          <cell r="G58" t="str">
            <v>CORBETE ECHEVARRIETA, DAVID</v>
          </cell>
          <cell r="H58">
            <v>24000</v>
          </cell>
        </row>
        <row r="59">
          <cell r="F59">
            <v>41017</v>
          </cell>
          <cell r="G59" t="str">
            <v>RUIZ MARQUINA, FERNANDO</v>
          </cell>
          <cell r="H59">
            <v>30000</v>
          </cell>
        </row>
        <row r="60">
          <cell r="F60">
            <v>1185</v>
          </cell>
          <cell r="G60" t="str">
            <v>WINTER ., SUSAN JAYNE</v>
          </cell>
          <cell r="H60">
            <v>7035.55</v>
          </cell>
        </row>
        <row r="61">
          <cell r="F61">
            <v>1039</v>
          </cell>
          <cell r="G61" t="str">
            <v>SALAFRANCA GAMO, MIGUEL ANGEL</v>
          </cell>
          <cell r="H61">
            <v>4000</v>
          </cell>
        </row>
        <row r="62">
          <cell r="F62">
            <v>65</v>
          </cell>
          <cell r="G62" t="str">
            <v>FRAILE MARTINEZ, MARIA JOSE</v>
          </cell>
          <cell r="H62">
            <v>10000</v>
          </cell>
        </row>
        <row r="63">
          <cell r="F63">
            <v>72</v>
          </cell>
          <cell r="G63" t="str">
            <v>GONZALEZ GOMEZ, ANA MARIA</v>
          </cell>
          <cell r="H63">
            <v>1400</v>
          </cell>
        </row>
        <row r="64">
          <cell r="F64">
            <v>72</v>
          </cell>
          <cell r="G64" t="str">
            <v>GONZALEZ GOMEZ, ANA MARIA</v>
          </cell>
          <cell r="H64">
            <v>2100</v>
          </cell>
        </row>
        <row r="65">
          <cell r="F65">
            <v>72</v>
          </cell>
          <cell r="G65" t="str">
            <v>GONZALEZ GOMEZ, ANA MARIA</v>
          </cell>
          <cell r="H65">
            <v>2800</v>
          </cell>
        </row>
        <row r="66">
          <cell r="F66">
            <v>72</v>
          </cell>
          <cell r="G66" t="str">
            <v>GONZALEZ GOMEZ, ANA MARIA</v>
          </cell>
          <cell r="H66">
            <v>700</v>
          </cell>
        </row>
        <row r="67">
          <cell r="F67">
            <v>72</v>
          </cell>
          <cell r="G67" t="str">
            <v>GONZALEZ GOMEZ, ANA MARIA</v>
          </cell>
          <cell r="H67">
            <v>0</v>
          </cell>
        </row>
        <row r="68">
          <cell r="F68">
            <v>875</v>
          </cell>
          <cell r="G68" t="str">
            <v>GONZALEZ MUÑOZ, EVA MARIA</v>
          </cell>
          <cell r="H68">
            <v>1400</v>
          </cell>
        </row>
        <row r="69">
          <cell r="F69">
            <v>875</v>
          </cell>
          <cell r="G69" t="str">
            <v>GONZALEZ MUÑOZ, EVA MARIA</v>
          </cell>
          <cell r="H69">
            <v>2100</v>
          </cell>
        </row>
        <row r="70">
          <cell r="F70">
            <v>875</v>
          </cell>
          <cell r="G70" t="str">
            <v>GONZALEZ MUÑOZ, EVA MARIA</v>
          </cell>
          <cell r="H70">
            <v>2800</v>
          </cell>
        </row>
        <row r="71">
          <cell r="F71">
            <v>875</v>
          </cell>
          <cell r="G71" t="str">
            <v>GONZALEZ MUÑOZ, EVA MARIA</v>
          </cell>
          <cell r="H71">
            <v>700</v>
          </cell>
        </row>
        <row r="72">
          <cell r="F72">
            <v>875</v>
          </cell>
          <cell r="G72" t="str">
            <v>GONZALEZ MUÑOZ, EVA MARIA</v>
          </cell>
          <cell r="H72">
            <v>0</v>
          </cell>
        </row>
        <row r="73">
          <cell r="F73" t="str">
            <v>M1192</v>
          </cell>
          <cell r="G73" t="str">
            <v>REGUEIRA ALVAREZ, CARLOS</v>
          </cell>
          <cell r="H73">
            <v>500</v>
          </cell>
        </row>
        <row r="74">
          <cell r="F74" t="str">
            <v>M1192</v>
          </cell>
          <cell r="G74" t="str">
            <v>REGUEIRA ALVAREZ, CARLOS</v>
          </cell>
          <cell r="H74">
            <v>750</v>
          </cell>
        </row>
        <row r="75">
          <cell r="F75" t="str">
            <v>M1192</v>
          </cell>
          <cell r="G75" t="str">
            <v>REGUEIRA ALVAREZ, CARLOS</v>
          </cell>
          <cell r="H75">
            <v>1000</v>
          </cell>
        </row>
        <row r="76">
          <cell r="F76" t="str">
            <v>M1192</v>
          </cell>
          <cell r="G76" t="str">
            <v>REGUEIRA ALVAREZ, CARLOS</v>
          </cell>
          <cell r="H76">
            <v>250</v>
          </cell>
        </row>
        <row r="77">
          <cell r="F77" t="str">
            <v>M1192</v>
          </cell>
          <cell r="G77" t="str">
            <v>REGUEIRA ALVAREZ, CARLOS</v>
          </cell>
          <cell r="H77">
            <v>0</v>
          </cell>
        </row>
        <row r="78">
          <cell r="F78">
            <v>68</v>
          </cell>
          <cell r="G78" t="str">
            <v>MONTES MARTINEZ, ANTONIA</v>
          </cell>
          <cell r="H78">
            <v>1300</v>
          </cell>
        </row>
        <row r="79">
          <cell r="F79">
            <v>68</v>
          </cell>
          <cell r="G79" t="str">
            <v>MONTES MARTINEZ, ANTONIA</v>
          </cell>
          <cell r="H79">
            <v>1950</v>
          </cell>
        </row>
        <row r="80">
          <cell r="F80">
            <v>68</v>
          </cell>
          <cell r="G80" t="str">
            <v>MONTES MARTINEZ, ANTONIA</v>
          </cell>
          <cell r="H80">
            <v>2600</v>
          </cell>
        </row>
        <row r="81">
          <cell r="F81">
            <v>68</v>
          </cell>
          <cell r="G81" t="str">
            <v>MONTES MARTINEZ, ANTONIA</v>
          </cell>
          <cell r="H81">
            <v>650</v>
          </cell>
        </row>
        <row r="82">
          <cell r="F82">
            <v>68</v>
          </cell>
          <cell r="G82" t="str">
            <v>MONTES MARTINEZ, ANTONIA</v>
          </cell>
          <cell r="H82">
            <v>0</v>
          </cell>
        </row>
        <row r="83">
          <cell r="F83">
            <v>1035</v>
          </cell>
          <cell r="G83" t="str">
            <v>GARCIA RODENAS, JUAN ANGEL</v>
          </cell>
          <cell r="H83">
            <v>800</v>
          </cell>
        </row>
        <row r="84">
          <cell r="F84">
            <v>1035</v>
          </cell>
          <cell r="G84" t="str">
            <v>GARCIA RODENAS, JUAN ANGEL</v>
          </cell>
          <cell r="H84">
            <v>1200</v>
          </cell>
        </row>
        <row r="85">
          <cell r="F85">
            <v>1035</v>
          </cell>
          <cell r="G85" t="str">
            <v>GARCIA RODENAS, JUAN ANGEL</v>
          </cell>
          <cell r="H85">
            <v>1600</v>
          </cell>
        </row>
        <row r="86">
          <cell r="F86">
            <v>1035</v>
          </cell>
          <cell r="G86" t="str">
            <v>GARCIA RODENAS, JUAN ANGEL</v>
          </cell>
          <cell r="H86">
            <v>400</v>
          </cell>
        </row>
        <row r="87">
          <cell r="F87">
            <v>1035</v>
          </cell>
          <cell r="G87" t="str">
            <v>GARCIA RODENAS, JUAN ANGEL</v>
          </cell>
          <cell r="H87">
            <v>0</v>
          </cell>
        </row>
        <row r="88">
          <cell r="F88">
            <v>45</v>
          </cell>
          <cell r="G88" t="str">
            <v>RODRIGUEZ PEREZ, DANIEL</v>
          </cell>
          <cell r="H88">
            <v>700</v>
          </cell>
        </row>
        <row r="89">
          <cell r="F89">
            <v>45</v>
          </cell>
          <cell r="G89" t="str">
            <v>RODRIGUEZ PEREZ, DANIEL</v>
          </cell>
          <cell r="H89">
            <v>1050</v>
          </cell>
        </row>
        <row r="90">
          <cell r="F90">
            <v>45</v>
          </cell>
          <cell r="G90" t="str">
            <v>RODRIGUEZ PEREZ, DANIEL</v>
          </cell>
          <cell r="H90">
            <v>1400</v>
          </cell>
        </row>
        <row r="91">
          <cell r="F91">
            <v>45</v>
          </cell>
          <cell r="G91" t="str">
            <v>RODRIGUEZ PEREZ, DANIEL</v>
          </cell>
          <cell r="H91">
            <v>350</v>
          </cell>
        </row>
        <row r="92">
          <cell r="F92">
            <v>45</v>
          </cell>
          <cell r="G92" t="str">
            <v>RODRIGUEZ PEREZ, DANIEL</v>
          </cell>
          <cell r="H92">
            <v>0</v>
          </cell>
        </row>
        <row r="93">
          <cell r="F93" t="str">
            <v>M2277</v>
          </cell>
          <cell r="G93" t="str">
            <v>BRACHO PACHECO, JOSE MANUEL</v>
          </cell>
          <cell r="H93">
            <v>700</v>
          </cell>
        </row>
        <row r="94">
          <cell r="F94" t="str">
            <v>M2277</v>
          </cell>
          <cell r="G94" t="str">
            <v>BRACHO PACHECO, JOSE MANUEL</v>
          </cell>
          <cell r="H94">
            <v>1050</v>
          </cell>
        </row>
        <row r="95">
          <cell r="F95" t="str">
            <v>M2277</v>
          </cell>
          <cell r="G95" t="str">
            <v>BRACHO PACHECO, JOSE MANUEL</v>
          </cell>
          <cell r="H95">
            <v>1400</v>
          </cell>
        </row>
        <row r="96">
          <cell r="F96" t="str">
            <v>M2277</v>
          </cell>
          <cell r="G96" t="str">
            <v>BRACHO PACHECO, JOSE MANUEL</v>
          </cell>
          <cell r="H96">
            <v>350</v>
          </cell>
        </row>
        <row r="97">
          <cell r="F97" t="str">
            <v>M2277</v>
          </cell>
          <cell r="G97" t="str">
            <v>BRACHO PACHECO, JOSE MANUEL</v>
          </cell>
          <cell r="H97">
            <v>0</v>
          </cell>
        </row>
        <row r="98">
          <cell r="F98">
            <v>396</v>
          </cell>
          <cell r="G98" t="str">
            <v>GONZALEZ SANCHEZ-QUIÑONES, ARANZAZU</v>
          </cell>
          <cell r="H98">
            <v>787.5</v>
          </cell>
        </row>
        <row r="99">
          <cell r="F99">
            <v>396</v>
          </cell>
          <cell r="G99" t="str">
            <v>GONZALEZ SANCHEZ-QUIÑONES, ARANZAZU</v>
          </cell>
          <cell r="H99">
            <v>1181.25</v>
          </cell>
        </row>
        <row r="100">
          <cell r="F100">
            <v>396</v>
          </cell>
          <cell r="G100" t="str">
            <v>GONZALEZ SANCHEZ-QUIÑONES, ARANZAZU</v>
          </cell>
          <cell r="H100">
            <v>1575</v>
          </cell>
        </row>
        <row r="101">
          <cell r="F101">
            <v>396</v>
          </cell>
          <cell r="G101" t="str">
            <v>GONZALEZ SANCHEZ-QUIÑONES, ARANZAZU</v>
          </cell>
          <cell r="H101">
            <v>393.75</v>
          </cell>
        </row>
        <row r="102">
          <cell r="F102">
            <v>396</v>
          </cell>
          <cell r="G102" t="str">
            <v>GONZALEZ SANCHEZ-QUIÑONES, ARANZAZU</v>
          </cell>
          <cell r="H102">
            <v>0</v>
          </cell>
        </row>
        <row r="103">
          <cell r="F103">
            <v>56</v>
          </cell>
          <cell r="G103" t="str">
            <v>MEDEL VICENTE, MARIA LOURDES</v>
          </cell>
          <cell r="H103">
            <v>2640</v>
          </cell>
        </row>
        <row r="104">
          <cell r="F104">
            <v>56</v>
          </cell>
          <cell r="G104" t="str">
            <v>MEDEL VICENTE, MARIA LOURDES</v>
          </cell>
          <cell r="H104">
            <v>2640</v>
          </cell>
        </row>
        <row r="105">
          <cell r="F105">
            <v>56</v>
          </cell>
          <cell r="G105" t="str">
            <v>MEDEL VICENTE, MARIA LOURDES</v>
          </cell>
          <cell r="H105">
            <v>3520</v>
          </cell>
        </row>
        <row r="106">
          <cell r="F106">
            <v>56</v>
          </cell>
          <cell r="G106" t="str">
            <v>MEDEL VICENTE, MARIA LOURDES</v>
          </cell>
          <cell r="H106">
            <v>0</v>
          </cell>
        </row>
        <row r="107">
          <cell r="F107">
            <v>56</v>
          </cell>
          <cell r="G107" t="str">
            <v>MEDEL VICENTE, MARIA LOURDES</v>
          </cell>
          <cell r="H107">
            <v>0</v>
          </cell>
        </row>
        <row r="108">
          <cell r="F108">
            <v>588</v>
          </cell>
          <cell r="G108" t="str">
            <v>FIZ ISRAEL, ANTONIO ENMANUEL</v>
          </cell>
          <cell r="H108">
            <v>1200</v>
          </cell>
        </row>
        <row r="109">
          <cell r="F109">
            <v>588</v>
          </cell>
          <cell r="G109" t="str">
            <v>FIZ ISRAEL, ANTONIO ENMANUEL</v>
          </cell>
          <cell r="H109">
            <v>1800</v>
          </cell>
        </row>
        <row r="110">
          <cell r="F110">
            <v>588</v>
          </cell>
          <cell r="G110" t="str">
            <v>FIZ ISRAEL, ANTONIO ENMANUEL</v>
          </cell>
          <cell r="H110">
            <v>2400</v>
          </cell>
        </row>
        <row r="111">
          <cell r="F111">
            <v>588</v>
          </cell>
          <cell r="G111" t="str">
            <v>FIZ ISRAEL, ANTONIO ENMANUEL</v>
          </cell>
          <cell r="H111">
            <v>600</v>
          </cell>
        </row>
        <row r="112">
          <cell r="F112">
            <v>588</v>
          </cell>
          <cell r="G112" t="str">
            <v>FIZ ISRAEL, ANTONIO ENMANUEL</v>
          </cell>
          <cell r="H112">
            <v>0</v>
          </cell>
        </row>
        <row r="113">
          <cell r="F113">
            <v>41018</v>
          </cell>
          <cell r="G113" t="str">
            <v>MUÑOZ LOPEZ, DAVID</v>
          </cell>
          <cell r="H113">
            <v>1200</v>
          </cell>
        </row>
        <row r="114">
          <cell r="F114">
            <v>41018</v>
          </cell>
          <cell r="G114" t="str">
            <v>MUÑOZ LOPEZ, DAVID</v>
          </cell>
          <cell r="H114">
            <v>2400</v>
          </cell>
        </row>
        <row r="115">
          <cell r="F115">
            <v>41018</v>
          </cell>
          <cell r="G115" t="str">
            <v>MUÑOZ LOPEZ, DAVID</v>
          </cell>
          <cell r="H115">
            <v>1800</v>
          </cell>
        </row>
        <row r="116">
          <cell r="F116">
            <v>41018</v>
          </cell>
          <cell r="G116" t="str">
            <v>MUÑOZ LOPEZ, DAVID</v>
          </cell>
          <cell r="H116">
            <v>600</v>
          </cell>
        </row>
        <row r="117">
          <cell r="F117">
            <v>41018</v>
          </cell>
          <cell r="G117" t="str">
            <v>MUÑOZ LOPEZ, DAVID</v>
          </cell>
          <cell r="H117">
            <v>0</v>
          </cell>
        </row>
        <row r="118">
          <cell r="F118">
            <v>1207</v>
          </cell>
          <cell r="G118" t="str">
            <v>DAVILA GARRIDO, PEDRO ANGEL</v>
          </cell>
          <cell r="H118">
            <v>1300</v>
          </cell>
        </row>
        <row r="119">
          <cell r="F119">
            <v>1207</v>
          </cell>
          <cell r="G119" t="str">
            <v>DAVILA GARRIDO, PEDRO ANGEL</v>
          </cell>
          <cell r="H119">
            <v>1950</v>
          </cell>
        </row>
        <row r="120">
          <cell r="F120">
            <v>1207</v>
          </cell>
          <cell r="G120" t="str">
            <v>DAVILA GARRIDO, PEDRO ANGEL</v>
          </cell>
          <cell r="H120">
            <v>2600</v>
          </cell>
        </row>
        <row r="121">
          <cell r="F121">
            <v>1207</v>
          </cell>
          <cell r="G121" t="str">
            <v>DAVILA GARRIDO, PEDRO ANGEL</v>
          </cell>
          <cell r="H121">
            <v>650</v>
          </cell>
        </row>
        <row r="122">
          <cell r="F122">
            <v>1207</v>
          </cell>
          <cell r="G122" t="str">
            <v>DAVILA GARRIDO, PEDRO ANGEL</v>
          </cell>
          <cell r="H122">
            <v>0</v>
          </cell>
        </row>
        <row r="123">
          <cell r="F123">
            <v>82</v>
          </cell>
          <cell r="G123" t="str">
            <v>VAQUERO MARCOS, PEDRO</v>
          </cell>
          <cell r="H123">
            <v>23387.73</v>
          </cell>
        </row>
        <row r="124">
          <cell r="F124">
            <v>1553</v>
          </cell>
          <cell r="G124" t="str">
            <v>QUERO SEVILLA, EDUARDO</v>
          </cell>
          <cell r="H124">
            <v>23000</v>
          </cell>
        </row>
        <row r="125">
          <cell r="F125">
            <v>41</v>
          </cell>
          <cell r="G125" t="str">
            <v>PARDO GONZALEZ, CARLOS</v>
          </cell>
          <cell r="H125">
            <v>30000</v>
          </cell>
        </row>
        <row r="126">
          <cell r="F126">
            <v>70003</v>
          </cell>
          <cell r="G126" t="str">
            <v>SABBAGH ., MARC</v>
          </cell>
          <cell r="H126">
            <v>25000</v>
          </cell>
        </row>
        <row r="127">
          <cell r="F127">
            <v>494</v>
          </cell>
          <cell r="G127" t="str">
            <v>LECOMTE ., SANTIAGO</v>
          </cell>
          <cell r="H127">
            <v>20327.29</v>
          </cell>
        </row>
      </sheetData>
      <sheetData sheetId="2"/>
      <sheetData sheetId="3"/>
      <sheetData sheetId="4"/>
      <sheetData sheetId="5"/>
      <sheetData sheetId="6"/>
      <sheetData sheetId="7"/>
      <sheetData sheetId="8"/>
      <sheetData sheetId="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ón"/>
      <sheetName val="check list"/>
      <sheetName val="Precios de transferencia"/>
      <sheetName val="Formulario 110"/>
      <sheetName val="Bce Prueba"/>
      <sheetName val="Datos generales"/>
      <sheetName val="Datos informativos"/>
      <sheetName val="Anexo ESF"/>
      <sheetName val="ESF"/>
      <sheetName val="Anexo ERI"/>
      <sheetName val="ERI"/>
      <sheetName val="Clases ejemplos"/>
      <sheetName val="Renta ejemplo"/>
      <sheetName val="contr constr ejercicio"/>
      <sheetName val="1.Depuración renta"/>
      <sheetName val="2.Interes presunto"/>
      <sheetName val="3. Subcapitalizacion"/>
      <sheetName val="4.Depreciacion"/>
      <sheetName val="5.Venta AF"/>
      <sheetName val="6. Gastos del exterior"/>
      <sheetName val="7. Provision de cartera"/>
      <sheetName val="8. Comprobaciones costo"/>
      <sheetName val="9.Tasa minima de tributacion"/>
      <sheetName val="Ingresos ejemplo 2615"/>
      <sheetName val="10.Diferencia en cambio"/>
      <sheetName val="11. Beneficios deducciones"/>
      <sheetName val="12. Ejemplo.Renta por RD"/>
      <sheetName val="13. Bancarizacion"/>
      <sheetName val="Provisiónderenta"/>
      <sheetName val="Anticipo"/>
      <sheetName val="Ganancia ocasional"/>
      <sheetName val="descuento tributarios"/>
      <sheetName val="Sanciones"/>
      <sheetName val="Comp. patrimonial"/>
      <sheetName val="Resumen"/>
      <sheetName val="PPYE-PI-INTANG"/>
      <sheetName val="Anexo PPYE"/>
      <sheetName val="Imp. diferido"/>
      <sheetName val="Anexo Imp. Diferido"/>
      <sheetName val="Ingresos"/>
      <sheetName val="Retenciones"/>
      <sheetName val="Autorretenciones"/>
      <sheetName val="R Presuntiva"/>
      <sheetName val="Act Ext Formulario"/>
      <sheetName val="Act Ext Anexo"/>
      <sheetName val="Act Ext Formulario EJE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TALLER DECLARACION DE RENTA  2025 SAS</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EF96C-700B-47B5-B102-DB913A4259EE}">
  <sheetPr>
    <tabColor theme="8"/>
  </sheetPr>
  <dimension ref="A1:N104"/>
  <sheetViews>
    <sheetView showGridLines="0" tabSelected="1" zoomScale="124" zoomScaleNormal="124" zoomScaleSheetLayoutView="93" workbookViewId="0">
      <selection activeCell="F21" sqref="F21"/>
    </sheetView>
  </sheetViews>
  <sheetFormatPr baseColWidth="10" defaultColWidth="14.109375" defaultRowHeight="14.4" x14ac:dyDescent="0.3"/>
  <cols>
    <col min="1" max="1" width="4.6640625" style="2" customWidth="1"/>
    <col min="2" max="2" width="76.77734375" style="2" customWidth="1"/>
    <col min="3" max="3" width="14.77734375" style="2" customWidth="1"/>
    <col min="4" max="4" width="19" style="3" bestFit="1" customWidth="1"/>
    <col min="5" max="5" width="22" style="3" customWidth="1"/>
    <col min="6" max="6" width="18.88671875" style="4" customWidth="1"/>
    <col min="7" max="7" width="8.5546875" style="4" customWidth="1"/>
    <col min="8" max="8" width="14.21875" style="4" customWidth="1"/>
    <col min="9" max="9" width="15.5546875" style="5" customWidth="1"/>
    <col min="10" max="10" width="17.21875" style="2" bestFit="1" customWidth="1"/>
    <col min="11" max="12" width="4.88671875" style="2" customWidth="1"/>
    <col min="13" max="13" width="14.44140625" style="2" bestFit="1" customWidth="1"/>
    <col min="14" max="14" width="16.77734375" style="2" bestFit="1" customWidth="1"/>
    <col min="15" max="16384" width="14.109375" style="2"/>
  </cols>
  <sheetData>
    <row r="1" spans="1:14" x14ac:dyDescent="0.3">
      <c r="B1" s="1"/>
    </row>
    <row r="2" spans="1:14" x14ac:dyDescent="0.3">
      <c r="B2" s="1"/>
    </row>
    <row r="3" spans="1:14" x14ac:dyDescent="0.3">
      <c r="B3" s="1"/>
    </row>
    <row r="4" spans="1:14" ht="23.4" customHeight="1" x14ac:dyDescent="0.3">
      <c r="B4" s="1"/>
    </row>
    <row r="5" spans="1:14" x14ac:dyDescent="0.3">
      <c r="B5" s="6" t="str">
        <f>+'[70]7. Provision de cartera'!A1</f>
        <v>TALLER DECLARACION DE RENTA  2025 SAS</v>
      </c>
      <c r="C5" s="7"/>
      <c r="D5" s="7"/>
      <c r="E5" s="5"/>
    </row>
    <row r="6" spans="1:14" x14ac:dyDescent="0.3">
      <c r="B6" s="7" t="s">
        <v>0</v>
      </c>
      <c r="C6" s="7"/>
      <c r="D6" s="7"/>
      <c r="E6" s="8"/>
    </row>
    <row r="7" spans="1:14" x14ac:dyDescent="0.3">
      <c r="B7" s="9" t="str">
        <f>[23]ESFCOMPAR!A3</f>
        <v>A 31 de  diciembre de 2025</v>
      </c>
      <c r="C7" s="9"/>
      <c r="D7" s="9"/>
      <c r="E7" s="8"/>
    </row>
    <row r="8" spans="1:14" x14ac:dyDescent="0.3">
      <c r="B8" s="10"/>
      <c r="C8" s="8"/>
      <c r="D8" s="8"/>
      <c r="E8" s="4" t="s">
        <v>1</v>
      </c>
      <c r="F8" s="4" t="s">
        <v>2</v>
      </c>
      <c r="H8" s="4" t="s">
        <v>1</v>
      </c>
      <c r="I8" s="4" t="s">
        <v>2</v>
      </c>
      <c r="J8" s="5"/>
    </row>
    <row r="9" spans="1:14" x14ac:dyDescent="0.3">
      <c r="B9" s="11" t="s">
        <v>3</v>
      </c>
      <c r="C9" s="11"/>
      <c r="D9" s="11"/>
      <c r="E9" s="12" t="s">
        <v>4</v>
      </c>
      <c r="F9" s="13">
        <v>4525654321</v>
      </c>
      <c r="G9" s="13"/>
      <c r="H9" s="14" t="s">
        <v>4</v>
      </c>
      <c r="I9" s="15">
        <v>4525654321</v>
      </c>
      <c r="J9" s="13"/>
      <c r="K9" s="4"/>
    </row>
    <row r="10" spans="1:14" ht="15.6" x14ac:dyDescent="0.3">
      <c r="A10" s="16"/>
      <c r="B10" s="17" t="s">
        <v>5</v>
      </c>
      <c r="C10" s="17"/>
      <c r="D10" s="18">
        <f>+I12</f>
        <v>1480658968</v>
      </c>
      <c r="E10" s="19" t="s">
        <v>6</v>
      </c>
      <c r="F10" s="13">
        <v>708287465</v>
      </c>
      <c r="G10" s="13"/>
      <c r="H10" s="20" t="s">
        <v>6</v>
      </c>
      <c r="I10" s="21">
        <v>1496007832</v>
      </c>
      <c r="J10" s="13">
        <f>+D12</f>
        <v>787720367</v>
      </c>
      <c r="K10" s="4"/>
    </row>
    <row r="11" spans="1:14" x14ac:dyDescent="0.3">
      <c r="A11" s="16"/>
      <c r="D11" s="2"/>
      <c r="E11" s="19" t="s">
        <v>7</v>
      </c>
      <c r="F11" s="13">
        <v>1548987521</v>
      </c>
      <c r="G11" s="13"/>
      <c r="H11" s="20" t="s">
        <v>7</v>
      </c>
      <c r="I11" s="21">
        <v>1548987521</v>
      </c>
      <c r="J11" s="13"/>
      <c r="K11" s="4"/>
    </row>
    <row r="12" spans="1:14" x14ac:dyDescent="0.3">
      <c r="A12" s="16"/>
      <c r="B12" s="16" t="s">
        <v>8</v>
      </c>
      <c r="C12" s="22">
        <v>570505</v>
      </c>
      <c r="D12" s="23">
        <v>787720367</v>
      </c>
      <c r="E12" s="19"/>
      <c r="F12" s="24">
        <f>+F9-F10-F11</f>
        <v>2268379335</v>
      </c>
      <c r="G12" s="25"/>
      <c r="H12" s="19"/>
      <c r="I12" s="26">
        <f>+I9-I10-I11</f>
        <v>1480658968</v>
      </c>
      <c r="J12" s="13"/>
      <c r="K12" s="4"/>
      <c r="M12" s="27"/>
      <c r="N12" s="28"/>
    </row>
    <row r="13" spans="1:14" s="29" customFormat="1" x14ac:dyDescent="0.3">
      <c r="B13" s="30" t="s">
        <v>9</v>
      </c>
      <c r="C13" s="31" t="s">
        <v>10</v>
      </c>
      <c r="D13" s="32">
        <v>-116077135</v>
      </c>
      <c r="E13" s="33"/>
      <c r="F13" s="34"/>
      <c r="G13" s="34"/>
      <c r="H13" s="34"/>
      <c r="I13" s="35"/>
      <c r="J13" s="5"/>
      <c r="K13" s="5"/>
      <c r="L13" s="36"/>
      <c r="M13" s="37"/>
      <c r="N13" s="36"/>
    </row>
    <row r="14" spans="1:14" x14ac:dyDescent="0.3">
      <c r="B14" s="38" t="s">
        <v>11</v>
      </c>
      <c r="C14" s="39">
        <v>570510</v>
      </c>
      <c r="D14" s="40">
        <v>8240623</v>
      </c>
      <c r="E14" s="41"/>
      <c r="F14" s="34"/>
      <c r="G14" s="34"/>
      <c r="H14" s="34"/>
      <c r="I14" s="35"/>
      <c r="J14" s="5"/>
      <c r="K14" s="5"/>
      <c r="L14" s="36"/>
      <c r="M14" s="37"/>
      <c r="N14" s="36"/>
    </row>
    <row r="15" spans="1:14" s="47" customFormat="1" x14ac:dyDescent="0.3">
      <c r="A15" s="42"/>
      <c r="B15" s="29" t="s">
        <v>12</v>
      </c>
      <c r="C15" s="43"/>
      <c r="D15" s="44"/>
      <c r="E15" s="8"/>
      <c r="F15" s="45"/>
      <c r="G15" s="29"/>
      <c r="H15" s="29"/>
      <c r="I15" s="46"/>
      <c r="M15" s="48"/>
    </row>
    <row r="16" spans="1:14" s="47" customFormat="1" x14ac:dyDescent="0.3">
      <c r="B16" s="2" t="s">
        <v>13</v>
      </c>
      <c r="C16" s="49" t="s">
        <v>14</v>
      </c>
      <c r="D16" s="32">
        <v>-11357634</v>
      </c>
      <c r="E16" s="50" t="s">
        <v>15</v>
      </c>
      <c r="F16" s="51"/>
      <c r="G16" s="51"/>
      <c r="H16" s="51"/>
      <c r="I16" s="52"/>
      <c r="M16" s="48"/>
      <c r="N16" s="46"/>
    </row>
    <row r="17" spans="2:14" s="47" customFormat="1" x14ac:dyDescent="0.3">
      <c r="B17" s="53" t="s">
        <v>16</v>
      </c>
      <c r="C17" s="54" t="s">
        <v>17</v>
      </c>
      <c r="D17" s="55">
        <v>-86431680</v>
      </c>
      <c r="E17" s="56"/>
      <c r="F17" s="51"/>
      <c r="G17" s="51"/>
      <c r="H17" s="51"/>
      <c r="I17" s="52"/>
    </row>
    <row r="18" spans="2:14" s="47" customFormat="1" x14ac:dyDescent="0.3">
      <c r="B18" s="29" t="s">
        <v>18</v>
      </c>
      <c r="C18" s="57"/>
      <c r="D18" s="32"/>
      <c r="E18" s="56"/>
      <c r="F18" s="51"/>
      <c r="G18" s="51"/>
      <c r="H18" s="51"/>
      <c r="I18" s="52"/>
    </row>
    <row r="19" spans="2:14" s="47" customFormat="1" x14ac:dyDescent="0.3">
      <c r="B19" s="58" t="s">
        <v>19</v>
      </c>
      <c r="C19" s="59"/>
      <c r="D19" s="55">
        <v>19534338</v>
      </c>
      <c r="E19" s="56"/>
      <c r="F19" s="51"/>
      <c r="G19" s="51"/>
      <c r="H19" s="51"/>
      <c r="I19" s="52"/>
      <c r="N19" s="60"/>
    </row>
    <row r="20" spans="2:14" s="61" customFormat="1" ht="15.6" x14ac:dyDescent="0.3">
      <c r="B20" s="61" t="s">
        <v>20</v>
      </c>
      <c r="C20" s="62"/>
      <c r="D20" s="63"/>
      <c r="E20" s="64"/>
      <c r="F20" s="51"/>
      <c r="G20" s="51"/>
      <c r="H20" s="51"/>
      <c r="I20" s="65"/>
      <c r="J20" s="66"/>
      <c r="K20" s="67"/>
      <c r="N20" s="68"/>
    </row>
    <row r="21" spans="2:14" s="61" customFormat="1" ht="15.6" x14ac:dyDescent="0.3">
      <c r="B21" s="69" t="s">
        <v>21</v>
      </c>
      <c r="C21" s="70">
        <v>535020</v>
      </c>
      <c r="D21" s="71">
        <v>55325645</v>
      </c>
      <c r="E21" s="64"/>
      <c r="F21" s="51"/>
      <c r="G21" s="51"/>
      <c r="H21" s="51"/>
      <c r="I21" s="72"/>
      <c r="J21" s="67"/>
      <c r="K21" s="67"/>
    </row>
    <row r="22" spans="2:14" s="47" customFormat="1" ht="15.6" x14ac:dyDescent="0.3">
      <c r="B22" s="47" t="s">
        <v>22</v>
      </c>
      <c r="C22" s="73" t="s">
        <v>23</v>
      </c>
      <c r="D22" s="71">
        <v>425561.5</v>
      </c>
      <c r="E22" s="74" t="s">
        <v>24</v>
      </c>
      <c r="F22" s="75"/>
      <c r="G22" s="75"/>
      <c r="H22" s="75"/>
      <c r="I22" s="61"/>
      <c r="J22" s="67"/>
      <c r="K22" s="67"/>
      <c r="L22" s="61"/>
      <c r="M22" s="51"/>
      <c r="N22" s="51"/>
    </row>
    <row r="23" spans="2:14" s="47" customFormat="1" ht="15.75" customHeight="1" x14ac:dyDescent="0.3">
      <c r="B23" s="30" t="s">
        <v>25</v>
      </c>
      <c r="C23" s="30" t="s">
        <v>26</v>
      </c>
      <c r="D23" s="76">
        <v>17256</v>
      </c>
      <c r="E23" s="74"/>
      <c r="F23" s="77"/>
      <c r="G23" s="77"/>
      <c r="H23" s="77"/>
      <c r="I23" s="77"/>
      <c r="J23" s="78"/>
      <c r="K23" s="78"/>
      <c r="L23" s="78"/>
      <c r="M23" s="78"/>
      <c r="N23" s="4"/>
    </row>
    <row r="24" spans="2:14" s="47" customFormat="1" ht="15.75" customHeight="1" x14ac:dyDescent="0.3">
      <c r="B24" s="30" t="s">
        <v>27</v>
      </c>
      <c r="C24" s="30" t="s">
        <v>28</v>
      </c>
      <c r="D24" s="76">
        <v>37062</v>
      </c>
      <c r="E24" s="74"/>
      <c r="F24" s="3"/>
      <c r="G24" s="3"/>
      <c r="H24" s="36"/>
      <c r="I24" s="29"/>
      <c r="J24" s="77"/>
      <c r="K24" s="77"/>
      <c r="L24" s="29"/>
      <c r="M24" s="4"/>
      <c r="N24" s="4"/>
    </row>
    <row r="25" spans="2:14" s="47" customFormat="1" ht="15.75" customHeight="1" x14ac:dyDescent="0.3">
      <c r="B25" s="30" t="s">
        <v>29</v>
      </c>
      <c r="C25" s="30" t="s">
        <v>30</v>
      </c>
      <c r="D25" s="76">
        <v>300000</v>
      </c>
      <c r="E25" s="74"/>
      <c r="F25" s="3"/>
      <c r="G25" s="3"/>
      <c r="H25" s="36"/>
      <c r="I25" s="29"/>
      <c r="J25" s="77"/>
      <c r="K25" s="77"/>
      <c r="L25" s="29"/>
      <c r="M25" s="4"/>
      <c r="N25" s="4"/>
    </row>
    <row r="26" spans="2:14" s="47" customFormat="1" ht="15.75" customHeight="1" x14ac:dyDescent="0.3">
      <c r="B26" s="30" t="s">
        <v>31</v>
      </c>
      <c r="C26" s="30"/>
      <c r="D26" s="79">
        <v>15000000</v>
      </c>
      <c r="E26" s="74"/>
      <c r="F26" s="3"/>
      <c r="G26" s="3"/>
      <c r="H26" s="36"/>
      <c r="I26" s="29"/>
      <c r="J26" s="77"/>
      <c r="K26" s="77"/>
      <c r="L26" s="29"/>
      <c r="M26" s="4"/>
      <c r="N26" s="4"/>
    </row>
    <row r="27" spans="2:14" s="47" customFormat="1" ht="15.75" customHeight="1" x14ac:dyDescent="0.3">
      <c r="B27" s="30" t="s">
        <v>32</v>
      </c>
      <c r="C27" s="30"/>
      <c r="D27" s="76">
        <v>23564870</v>
      </c>
      <c r="E27" s="74" t="s">
        <v>33</v>
      </c>
      <c r="F27" s="3"/>
      <c r="G27" s="3"/>
      <c r="H27" s="36"/>
      <c r="I27" s="29"/>
      <c r="J27" s="77"/>
      <c r="K27" s="77"/>
      <c r="L27" s="29"/>
      <c r="M27" s="4"/>
      <c r="N27" s="4"/>
    </row>
    <row r="28" spans="2:14" s="47" customFormat="1" ht="15.75" customHeight="1" x14ac:dyDescent="0.3">
      <c r="B28" s="80" t="s">
        <v>34</v>
      </c>
      <c r="C28" s="80"/>
      <c r="D28" s="81">
        <v>54471379.675395727</v>
      </c>
      <c r="E28" s="3" t="s">
        <v>35</v>
      </c>
      <c r="F28" s="36"/>
      <c r="G28" s="36"/>
      <c r="H28" s="36"/>
      <c r="I28" s="82"/>
      <c r="J28" s="83"/>
      <c r="K28" s="67"/>
      <c r="L28" s="61"/>
      <c r="M28" s="51"/>
      <c r="N28" s="51"/>
    </row>
    <row r="29" spans="2:14" s="47" customFormat="1" ht="15.75" customHeight="1" x14ac:dyDescent="0.3">
      <c r="B29" s="61" t="s">
        <v>36</v>
      </c>
      <c r="C29" s="49"/>
      <c r="D29" s="3"/>
      <c r="E29" s="3"/>
      <c r="F29" s="36"/>
      <c r="G29" s="36"/>
      <c r="H29" s="36"/>
      <c r="I29" s="82"/>
      <c r="J29" s="83"/>
      <c r="K29" s="67"/>
      <c r="L29" s="61"/>
      <c r="M29" s="51"/>
      <c r="N29" s="51"/>
    </row>
    <row r="30" spans="2:14" s="47" customFormat="1" ht="15.75" customHeight="1" x14ac:dyDescent="0.3">
      <c r="B30" s="84" t="s">
        <v>37</v>
      </c>
      <c r="C30" s="85">
        <v>15640000</v>
      </c>
      <c r="D30" s="86">
        <v>15640000</v>
      </c>
      <c r="E30" s="3" t="s">
        <v>38</v>
      </c>
      <c r="F30" s="36"/>
      <c r="G30" s="36"/>
      <c r="H30" s="36"/>
      <c r="I30" s="82"/>
      <c r="J30" s="83"/>
      <c r="K30" s="67"/>
      <c r="L30" s="61"/>
      <c r="M30" s="51"/>
      <c r="N30" s="51"/>
    </row>
    <row r="31" spans="2:14" s="47" customFormat="1" ht="15.75" customHeight="1" x14ac:dyDescent="0.4">
      <c r="B31" s="84" t="s">
        <v>39</v>
      </c>
      <c r="C31" s="85">
        <v>17800000</v>
      </c>
      <c r="D31" s="3">
        <f>+C31*20%</f>
        <v>3560000</v>
      </c>
      <c r="E31" s="3" t="s">
        <v>40</v>
      </c>
      <c r="F31" s="87"/>
      <c r="G31" s="36"/>
      <c r="H31" s="36"/>
      <c r="I31" s="82"/>
      <c r="J31" s="83"/>
      <c r="K31" s="67"/>
      <c r="L31" s="61"/>
      <c r="M31" s="51"/>
      <c r="N31" s="51"/>
    </row>
    <row r="32" spans="2:14" s="47" customFormat="1" ht="15.75" customHeight="1" x14ac:dyDescent="0.3">
      <c r="B32" s="49"/>
      <c r="C32" s="49"/>
      <c r="D32" s="3"/>
      <c r="E32" s="3"/>
      <c r="F32" s="36"/>
      <c r="G32" s="36"/>
      <c r="H32" s="36"/>
      <c r="I32" s="82"/>
      <c r="J32" s="83"/>
      <c r="K32" s="67"/>
      <c r="L32" s="61"/>
      <c r="M32" s="51"/>
      <c r="N32" s="51"/>
    </row>
    <row r="33" spans="2:14" s="47" customFormat="1" x14ac:dyDescent="0.3">
      <c r="B33" s="52" t="s">
        <v>41</v>
      </c>
      <c r="C33" s="88">
        <f>+D33</f>
        <v>2250629621.175396</v>
      </c>
      <c r="D33" s="88">
        <f>SUM(D10:D31)</f>
        <v>2250629621.175396</v>
      </c>
      <c r="E33" s="89"/>
      <c r="F33" s="90"/>
      <c r="G33" s="90"/>
      <c r="H33" s="90"/>
      <c r="I33" s="91"/>
      <c r="J33" s="52"/>
      <c r="K33" s="52"/>
      <c r="L33" s="75"/>
      <c r="M33" s="75"/>
      <c r="N33" s="75"/>
    </row>
    <row r="34" spans="2:14" s="47" customFormat="1" x14ac:dyDescent="0.3">
      <c r="B34" s="52" t="s">
        <v>42</v>
      </c>
      <c r="C34" s="92"/>
      <c r="D34" s="93">
        <v>0.35</v>
      </c>
      <c r="E34" s="94"/>
      <c r="F34" s="90"/>
      <c r="G34" s="90"/>
      <c r="H34" s="90"/>
      <c r="I34" s="91"/>
      <c r="L34" s="51"/>
      <c r="M34" s="51"/>
      <c r="N34" s="51"/>
    </row>
    <row r="35" spans="2:14" s="47" customFormat="1" ht="15" thickBot="1" x14ac:dyDescent="0.35">
      <c r="B35" s="52" t="s">
        <v>43</v>
      </c>
      <c r="C35" s="92"/>
      <c r="D35" s="95">
        <f>+D33*D34</f>
        <v>787720367.41138852</v>
      </c>
      <c r="E35" s="52">
        <v>5705</v>
      </c>
      <c r="F35" s="52">
        <v>2605</v>
      </c>
      <c r="G35" s="52"/>
      <c r="H35" s="91" t="s">
        <v>44</v>
      </c>
      <c r="I35" s="52"/>
      <c r="J35" s="91"/>
      <c r="K35" s="96"/>
      <c r="L35" s="51"/>
      <c r="M35" s="51"/>
      <c r="N35" s="51"/>
    </row>
    <row r="36" spans="2:14" s="47" customFormat="1" ht="15" thickTop="1" x14ac:dyDescent="0.3">
      <c r="B36" s="52"/>
      <c r="C36" s="92"/>
      <c r="D36" s="97"/>
      <c r="E36" s="51"/>
      <c r="F36" s="75"/>
      <c r="G36" s="75"/>
      <c r="H36" s="96"/>
      <c r="I36" s="47" t="s">
        <v>45</v>
      </c>
      <c r="J36" s="96" t="s">
        <v>46</v>
      </c>
      <c r="K36" s="96"/>
      <c r="L36" s="51"/>
      <c r="M36" s="51"/>
      <c r="N36" s="51"/>
    </row>
    <row r="37" spans="2:14" s="47" customFormat="1" ht="15.6" x14ac:dyDescent="0.3">
      <c r="B37" s="61" t="s">
        <v>47</v>
      </c>
      <c r="C37" s="92"/>
      <c r="D37" s="89"/>
      <c r="E37" s="74"/>
      <c r="F37" s="51"/>
      <c r="G37" s="51"/>
      <c r="H37" s="67">
        <v>5705</v>
      </c>
      <c r="I37" s="98">
        <f>+D35</f>
        <v>787720367.41138852</v>
      </c>
      <c r="J37" s="99"/>
      <c r="K37" s="99"/>
      <c r="L37" s="51"/>
      <c r="M37" s="51"/>
      <c r="N37" s="51"/>
    </row>
    <row r="38" spans="2:14" s="47" customFormat="1" ht="15.6" x14ac:dyDescent="0.3">
      <c r="B38" s="52" t="s">
        <v>48</v>
      </c>
      <c r="C38" s="92"/>
      <c r="D38" s="100"/>
      <c r="E38" s="74"/>
      <c r="F38" s="51"/>
      <c r="G38" s="51"/>
      <c r="H38" s="67">
        <v>2615</v>
      </c>
      <c r="I38" s="91"/>
      <c r="J38" s="101">
        <f>+D35</f>
        <v>787720367.41138852</v>
      </c>
      <c r="K38" s="52"/>
      <c r="L38" s="99"/>
      <c r="M38" s="51"/>
      <c r="N38" s="51"/>
    </row>
    <row r="39" spans="2:14" s="47" customFormat="1" x14ac:dyDescent="0.3">
      <c r="B39" s="47" t="s">
        <v>49</v>
      </c>
      <c r="C39" s="102">
        <v>13539864.559024245</v>
      </c>
      <c r="D39" s="100">
        <v>4738952.5956584802</v>
      </c>
      <c r="E39" s="52">
        <v>2505</v>
      </c>
      <c r="F39" s="52">
        <v>2615</v>
      </c>
      <c r="G39" s="75"/>
      <c r="H39" s="51"/>
      <c r="I39" s="91"/>
      <c r="J39" s="99"/>
      <c r="K39" s="52"/>
      <c r="L39" s="99"/>
      <c r="M39" s="51"/>
      <c r="N39" s="51"/>
    </row>
    <row r="40" spans="2:14" s="47" customFormat="1" ht="15.6" x14ac:dyDescent="0.3">
      <c r="B40" s="47" t="s">
        <v>50</v>
      </c>
      <c r="C40" s="100">
        <v>-12726442.300000001</v>
      </c>
      <c r="D40" s="100">
        <v>-4454254.8049999997</v>
      </c>
      <c r="E40" s="75" t="s">
        <v>51</v>
      </c>
      <c r="F40" s="101" t="s">
        <v>52</v>
      </c>
      <c r="G40" s="101"/>
      <c r="H40" s="67">
        <v>2505</v>
      </c>
      <c r="I40" s="91">
        <f>+D39</f>
        <v>4738952.5956584802</v>
      </c>
      <c r="J40" s="99"/>
      <c r="K40" s="52"/>
      <c r="L40" s="99"/>
      <c r="M40" s="51"/>
      <c r="N40" s="51"/>
    </row>
    <row r="41" spans="2:14" s="47" customFormat="1" ht="16.2" thickBot="1" x14ac:dyDescent="0.35">
      <c r="B41" s="103" t="s">
        <v>53</v>
      </c>
      <c r="C41" s="104">
        <f>SUM(C33:C40)</f>
        <v>2251443043.4344201</v>
      </c>
      <c r="D41" s="105">
        <f>SUM(D35:D40)</f>
        <v>788005065.20204699</v>
      </c>
      <c r="E41" s="106"/>
      <c r="F41" s="90"/>
      <c r="G41" s="90"/>
      <c r="H41" s="67">
        <v>2615</v>
      </c>
      <c r="I41" s="91"/>
      <c r="J41" s="91">
        <f>+D39</f>
        <v>4738952.5956584802</v>
      </c>
      <c r="K41" s="107"/>
      <c r="L41" s="51"/>
      <c r="M41" s="51"/>
      <c r="N41" s="51"/>
    </row>
    <row r="42" spans="2:14" s="47" customFormat="1" ht="16.2" thickTop="1" x14ac:dyDescent="0.3">
      <c r="B42" s="103"/>
      <c r="C42" s="108"/>
      <c r="D42" s="106"/>
      <c r="E42" s="106"/>
      <c r="F42" s="90"/>
      <c r="G42" s="90"/>
      <c r="H42" s="67">
        <v>2615</v>
      </c>
      <c r="I42" s="91">
        <v>4454255</v>
      </c>
      <c r="J42" s="91"/>
      <c r="K42" s="107"/>
      <c r="L42" s="51"/>
      <c r="M42" s="51"/>
      <c r="N42" s="51"/>
    </row>
    <row r="43" spans="2:14" s="47" customFormat="1" ht="15.6" x14ac:dyDescent="0.3">
      <c r="B43" s="52" t="s">
        <v>54</v>
      </c>
      <c r="C43" s="92" t="s">
        <v>55</v>
      </c>
      <c r="D43" s="66"/>
      <c r="E43" s="109"/>
      <c r="F43" s="110"/>
      <c r="G43" s="110"/>
      <c r="H43" s="67">
        <v>2505</v>
      </c>
      <c r="I43" s="91"/>
      <c r="J43" s="111">
        <f>+I42</f>
        <v>4454255</v>
      </c>
      <c r="K43" s="99"/>
      <c r="L43" s="51"/>
      <c r="M43" s="51"/>
      <c r="N43" s="51"/>
    </row>
    <row r="44" spans="2:14" s="47" customFormat="1" ht="15.6" x14ac:dyDescent="0.3">
      <c r="B44" s="112" t="s">
        <v>56</v>
      </c>
      <c r="C44" s="113"/>
      <c r="D44" s="114">
        <v>-6050000</v>
      </c>
      <c r="E44" s="115" t="s">
        <v>57</v>
      </c>
      <c r="F44" s="110"/>
      <c r="G44" s="110"/>
      <c r="H44" s="51"/>
      <c r="I44" s="91"/>
      <c r="J44" s="99"/>
      <c r="K44" s="99"/>
      <c r="L44" s="51"/>
      <c r="M44" s="51"/>
      <c r="N44" s="51"/>
    </row>
    <row r="45" spans="2:14" s="116" customFormat="1" ht="16.5" customHeight="1" x14ac:dyDescent="0.35">
      <c r="B45" s="112" t="s">
        <v>58</v>
      </c>
      <c r="C45" s="113"/>
      <c r="D45" s="114">
        <v>-35300952</v>
      </c>
      <c r="E45" s="115" t="s">
        <v>59</v>
      </c>
      <c r="F45" s="51"/>
      <c r="G45" s="51"/>
      <c r="H45" s="117">
        <v>2615</v>
      </c>
      <c r="I45" s="118"/>
      <c r="J45" s="118">
        <f>+J38+J41-I42</f>
        <v>788005065.00704694</v>
      </c>
      <c r="K45" s="47"/>
      <c r="L45" s="47"/>
      <c r="M45" s="47"/>
      <c r="N45" s="47"/>
    </row>
    <row r="46" spans="2:14" s="116" customFormat="1" ht="16.5" customHeight="1" x14ac:dyDescent="0.3">
      <c r="B46" s="112" t="s">
        <v>60</v>
      </c>
      <c r="C46" s="113"/>
      <c r="D46" s="114">
        <v>-125000000</v>
      </c>
      <c r="E46" s="115" t="s">
        <v>61</v>
      </c>
      <c r="H46" s="51"/>
      <c r="I46" s="52"/>
      <c r="J46" s="47"/>
      <c r="K46" s="47"/>
      <c r="L46" s="47"/>
      <c r="M46" s="47"/>
      <c r="N46" s="47"/>
    </row>
    <row r="47" spans="2:14" s="116" customFormat="1" ht="16.5" customHeight="1" x14ac:dyDescent="0.3">
      <c r="B47" s="112" t="s">
        <v>62</v>
      </c>
      <c r="C47" s="113"/>
      <c r="D47" s="114">
        <v>-17000000</v>
      </c>
      <c r="E47" s="115" t="s">
        <v>63</v>
      </c>
      <c r="F47" s="51"/>
      <c r="G47" s="51"/>
      <c r="H47" s="119">
        <v>135505</v>
      </c>
      <c r="I47" s="52"/>
      <c r="J47" s="120">
        <v>6050000</v>
      </c>
      <c r="K47" s="47"/>
      <c r="L47" s="47"/>
      <c r="M47" s="47"/>
      <c r="N47" s="47"/>
    </row>
    <row r="48" spans="2:14" s="116" customFormat="1" ht="16.5" customHeight="1" x14ac:dyDescent="0.3">
      <c r="B48" s="112"/>
      <c r="C48" s="113"/>
      <c r="D48" s="114"/>
      <c r="E48" s="121"/>
      <c r="F48" s="51" t="s">
        <v>45</v>
      </c>
      <c r="G48" s="51"/>
      <c r="H48" s="119">
        <v>135510</v>
      </c>
      <c r="I48" s="52"/>
      <c r="J48" s="120">
        <v>35300952</v>
      </c>
      <c r="K48" s="47"/>
      <c r="L48" s="47"/>
      <c r="M48" s="47"/>
      <c r="N48" s="47"/>
    </row>
    <row r="49" spans="1:14" s="116" customFormat="1" ht="16.5" customHeight="1" x14ac:dyDescent="0.3">
      <c r="B49" s="122" t="s">
        <v>64</v>
      </c>
      <c r="C49" s="113"/>
      <c r="D49" s="123">
        <f>SUM(D41:D48)</f>
        <v>604654113.20204699</v>
      </c>
      <c r="E49" s="124">
        <v>2615</v>
      </c>
      <c r="F49" s="60">
        <v>6050000</v>
      </c>
      <c r="G49" s="119">
        <v>135505</v>
      </c>
      <c r="H49" s="119">
        <v>135520</v>
      </c>
      <c r="I49" s="52"/>
      <c r="J49" s="120">
        <v>125000000</v>
      </c>
      <c r="K49" s="47"/>
      <c r="L49" s="47"/>
      <c r="M49" s="47"/>
      <c r="N49" s="47"/>
    </row>
    <row r="50" spans="1:14" s="116" customFormat="1" ht="16.5" customHeight="1" x14ac:dyDescent="0.3">
      <c r="B50" s="112"/>
      <c r="C50" s="113"/>
      <c r="D50" s="114"/>
      <c r="E50" s="121"/>
      <c r="F50" s="60">
        <v>35300952</v>
      </c>
      <c r="G50" s="119">
        <v>135510</v>
      </c>
      <c r="H50" s="119">
        <v>135515</v>
      </c>
      <c r="I50" s="52"/>
      <c r="J50" s="120">
        <v>17000000</v>
      </c>
      <c r="K50" s="47"/>
      <c r="L50" s="47"/>
      <c r="M50" s="47"/>
      <c r="N50" s="47"/>
    </row>
    <row r="51" spans="1:14" s="116" customFormat="1" ht="16.5" customHeight="1" x14ac:dyDescent="0.35">
      <c r="B51" s="125" t="s">
        <v>65</v>
      </c>
      <c r="C51" s="113"/>
      <c r="D51" s="126"/>
      <c r="E51" s="121"/>
      <c r="F51" s="60">
        <v>125000000</v>
      </c>
      <c r="G51" s="119">
        <v>135520</v>
      </c>
      <c r="H51" s="117">
        <v>2615</v>
      </c>
      <c r="I51" s="101">
        <f>+F53</f>
        <v>183350952</v>
      </c>
      <c r="J51" s="47"/>
      <c r="K51" s="47"/>
      <c r="L51" s="47"/>
      <c r="M51" s="47"/>
      <c r="N51" s="47"/>
    </row>
    <row r="52" spans="1:14" s="127" customFormat="1" ht="16.5" customHeight="1" x14ac:dyDescent="0.3">
      <c r="B52" s="128" t="s">
        <v>66</v>
      </c>
      <c r="C52" s="129"/>
      <c r="D52" s="130"/>
      <c r="E52" s="131"/>
      <c r="F52" s="132">
        <v>17000000</v>
      </c>
      <c r="G52" s="119">
        <v>135515</v>
      </c>
      <c r="H52" s="4"/>
      <c r="I52" s="5"/>
      <c r="J52" s="2"/>
      <c r="K52" s="2"/>
      <c r="L52" s="2"/>
      <c r="M52" s="2"/>
      <c r="N52" s="2"/>
    </row>
    <row r="53" spans="1:14" s="127" customFormat="1" ht="16.5" customHeight="1" x14ac:dyDescent="0.3">
      <c r="B53" s="133" t="s">
        <v>67</v>
      </c>
      <c r="C53" s="134">
        <v>520000000</v>
      </c>
      <c r="D53" s="130" t="s">
        <v>68</v>
      </c>
      <c r="E53" s="131"/>
      <c r="F53" s="36">
        <f>SUM(F49:F52)</f>
        <v>183350952</v>
      </c>
      <c r="G53" s="4"/>
      <c r="H53" s="4"/>
      <c r="I53" s="5"/>
      <c r="J53" s="2"/>
      <c r="K53" s="2"/>
      <c r="L53" s="2"/>
      <c r="M53" s="2"/>
      <c r="N53" s="2"/>
    </row>
    <row r="54" spans="1:14" s="127" customFormat="1" ht="16.5" customHeight="1" x14ac:dyDescent="0.35">
      <c r="B54" s="133" t="s">
        <v>69</v>
      </c>
      <c r="C54" s="134">
        <f>+D41</f>
        <v>788005065.20204699</v>
      </c>
      <c r="D54" s="130"/>
      <c r="E54" s="131"/>
      <c r="F54" s="4"/>
      <c r="G54" s="4"/>
      <c r="H54" s="117">
        <v>2615</v>
      </c>
      <c r="I54" s="118"/>
      <c r="J54" s="118">
        <f>+J45-I51</f>
        <v>604654113.00704694</v>
      </c>
      <c r="K54" s="2"/>
      <c r="L54" s="2"/>
      <c r="M54" s="2"/>
      <c r="N54" s="2"/>
    </row>
    <row r="55" spans="1:14" s="127" customFormat="1" ht="16.5" customHeight="1" x14ac:dyDescent="0.3">
      <c r="B55" s="133" t="s">
        <v>70</v>
      </c>
      <c r="C55" s="134">
        <f>+(C53+C54)/2</f>
        <v>654002532.60102344</v>
      </c>
      <c r="D55" s="130"/>
      <c r="E55" s="131"/>
      <c r="F55" s="4"/>
      <c r="G55" s="4"/>
      <c r="H55" s="4"/>
      <c r="I55" s="5"/>
      <c r="J55" s="2"/>
      <c r="K55" s="2"/>
      <c r="L55" s="2"/>
      <c r="M55" s="2"/>
      <c r="N55" s="2"/>
    </row>
    <row r="56" spans="1:14" s="127" customFormat="1" ht="16.5" customHeight="1" x14ac:dyDescent="0.35">
      <c r="B56" s="133" t="s">
        <v>71</v>
      </c>
      <c r="C56" s="134">
        <f>+C55*0.75</f>
        <v>490501899.45076758</v>
      </c>
      <c r="D56" s="135"/>
      <c r="E56" s="131"/>
      <c r="F56" s="4"/>
      <c r="G56" s="4"/>
      <c r="H56" s="117">
        <v>2615</v>
      </c>
      <c r="I56" s="118">
        <f>+J54</f>
        <v>604654113.00704694</v>
      </c>
      <c r="J56" s="118"/>
      <c r="K56" s="2"/>
      <c r="L56" s="2"/>
      <c r="M56" s="2"/>
      <c r="N56" s="2"/>
    </row>
    <row r="57" spans="1:14" s="127" customFormat="1" ht="16.5" customHeight="1" x14ac:dyDescent="0.35">
      <c r="B57" s="133" t="s">
        <v>72</v>
      </c>
      <c r="C57" s="134">
        <f>D45+D46</f>
        <v>-160300952</v>
      </c>
      <c r="D57" s="130"/>
      <c r="E57" s="131"/>
      <c r="F57" s="4"/>
      <c r="G57" s="4"/>
      <c r="H57" s="117">
        <v>2405</v>
      </c>
      <c r="I57" s="5"/>
      <c r="J57" s="118">
        <f>+I56</f>
        <v>604654113.00704694</v>
      </c>
      <c r="K57" s="2"/>
      <c r="L57" s="2"/>
      <c r="M57" s="2"/>
      <c r="N57" s="2"/>
    </row>
    <row r="58" spans="1:14" s="127" customFormat="1" ht="16.5" customHeight="1" x14ac:dyDescent="0.3">
      <c r="B58" s="128" t="s">
        <v>73</v>
      </c>
      <c r="C58" s="136">
        <f>+C56+C57</f>
        <v>330200947.45076758</v>
      </c>
      <c r="D58" s="130"/>
      <c r="E58" s="131"/>
      <c r="F58" s="4"/>
      <c r="G58" s="4"/>
      <c r="H58" s="4"/>
      <c r="I58" s="5"/>
      <c r="J58" s="2"/>
      <c r="K58" s="2"/>
      <c r="L58" s="2"/>
      <c r="M58" s="2"/>
      <c r="N58" s="2"/>
    </row>
    <row r="59" spans="1:14" s="127" customFormat="1" ht="16.5" customHeight="1" x14ac:dyDescent="0.3">
      <c r="B59" s="137"/>
      <c r="C59" s="138"/>
      <c r="D59" s="130"/>
      <c r="E59" s="131"/>
      <c r="F59" s="4"/>
      <c r="G59" s="4"/>
      <c r="H59" s="119">
        <v>135510</v>
      </c>
      <c r="I59" s="98">
        <f>+D65</f>
        <v>330200947.45076758</v>
      </c>
      <c r="J59" s="2"/>
      <c r="K59" s="2"/>
      <c r="L59" s="2"/>
      <c r="M59" s="2"/>
      <c r="N59" s="2"/>
    </row>
    <row r="60" spans="1:14" s="127" customFormat="1" ht="16.5" customHeight="1" x14ac:dyDescent="0.35">
      <c r="A60" s="5"/>
      <c r="B60" s="128" t="s">
        <v>74</v>
      </c>
      <c r="C60" s="134"/>
      <c r="D60" s="130"/>
      <c r="E60" s="131"/>
      <c r="F60" s="4"/>
      <c r="G60" s="4"/>
      <c r="H60" s="117">
        <v>2405</v>
      </c>
      <c r="I60" s="5"/>
      <c r="J60" s="139">
        <f>+I59</f>
        <v>330200947.45076758</v>
      </c>
      <c r="K60" s="2"/>
      <c r="L60" s="2"/>
      <c r="M60" s="2"/>
      <c r="N60" s="2"/>
    </row>
    <row r="61" spans="1:14" s="127" customFormat="1" ht="16.5" customHeight="1" x14ac:dyDescent="0.3">
      <c r="A61" s="2"/>
      <c r="B61" s="133" t="s">
        <v>75</v>
      </c>
      <c r="C61" s="134">
        <f>+C54</f>
        <v>788005065.20204699</v>
      </c>
      <c r="D61" s="130"/>
      <c r="E61" s="131"/>
      <c r="F61" s="4"/>
      <c r="G61" s="4"/>
      <c r="H61" s="4"/>
      <c r="I61" s="5"/>
      <c r="J61" s="2"/>
      <c r="K61" s="2"/>
      <c r="L61" s="2"/>
      <c r="M61" s="2"/>
      <c r="N61" s="2"/>
    </row>
    <row r="62" spans="1:14" s="127" customFormat="1" ht="16.5" customHeight="1" x14ac:dyDescent="0.35">
      <c r="A62" s="2"/>
      <c r="B62" s="133" t="s">
        <v>76</v>
      </c>
      <c r="C62" s="134">
        <f>+C61*0.75</f>
        <v>591003798.90153527</v>
      </c>
      <c r="D62" s="130"/>
      <c r="E62" s="131"/>
      <c r="F62" s="4"/>
      <c r="G62" s="4"/>
      <c r="H62" s="117">
        <v>2405</v>
      </c>
      <c r="I62" s="5"/>
      <c r="J62" s="140">
        <f>+J57+J60</f>
        <v>934855060.45781446</v>
      </c>
      <c r="K62" s="2"/>
      <c r="L62" s="2"/>
      <c r="M62" s="2"/>
      <c r="N62" s="2"/>
    </row>
    <row r="63" spans="1:14" s="127" customFormat="1" ht="16.5" customHeight="1" x14ac:dyDescent="0.3">
      <c r="A63" s="2"/>
      <c r="B63" s="133" t="s">
        <v>72</v>
      </c>
      <c r="C63" s="134">
        <f>+C57</f>
        <v>-160300952</v>
      </c>
      <c r="D63" s="130"/>
      <c r="E63" s="131"/>
      <c r="F63" s="4"/>
      <c r="G63" s="4"/>
      <c r="H63" s="4"/>
      <c r="I63" s="5"/>
      <c r="J63" s="2"/>
      <c r="K63" s="2"/>
      <c r="L63" s="2"/>
      <c r="M63" s="2"/>
      <c r="N63" s="2"/>
    </row>
    <row r="64" spans="1:14" s="5" customFormat="1" ht="24.75" customHeight="1" x14ac:dyDescent="0.3">
      <c r="A64" s="2"/>
      <c r="B64" s="128" t="s">
        <v>73</v>
      </c>
      <c r="C64" s="136">
        <f>+C62+C63</f>
        <v>430702846.90153527</v>
      </c>
      <c r="D64" s="130"/>
      <c r="E64" s="131"/>
      <c r="F64" s="4"/>
      <c r="G64" s="4"/>
      <c r="H64" s="119">
        <v>5705</v>
      </c>
      <c r="I64" s="132">
        <v>10000000</v>
      </c>
      <c r="J64" s="2">
        <v>0</v>
      </c>
      <c r="K64" s="2"/>
      <c r="L64" s="2"/>
      <c r="M64" s="2"/>
      <c r="N64" s="2"/>
    </row>
    <row r="65" spans="1:14" ht="18" x14ac:dyDescent="0.35">
      <c r="B65" s="141" t="s">
        <v>77</v>
      </c>
      <c r="C65" s="142"/>
      <c r="D65" s="143">
        <f>IF(AND(C58&gt;0,C64&gt;0),IF(C58&lt;C64,C58,C64),0)</f>
        <v>330200947.45076758</v>
      </c>
      <c r="E65" s="131" t="s">
        <v>78</v>
      </c>
      <c r="H65" s="117">
        <v>2405</v>
      </c>
      <c r="J65" s="144">
        <f>+I64</f>
        <v>10000000</v>
      </c>
    </row>
    <row r="66" spans="1:14" x14ac:dyDescent="0.3">
      <c r="B66" s="128"/>
      <c r="C66" s="136"/>
      <c r="D66" s="134"/>
      <c r="E66" s="131"/>
    </row>
    <row r="67" spans="1:14" ht="15" thickBot="1" x14ac:dyDescent="0.35">
      <c r="B67" s="128" t="s">
        <v>79</v>
      </c>
      <c r="C67" s="137"/>
      <c r="D67" s="145">
        <f>ROUND(SUM(D49:D65),-2)</f>
        <v>934855100</v>
      </c>
      <c r="E67" s="146"/>
    </row>
    <row r="68" spans="1:14" ht="15" thickTop="1" x14ac:dyDescent="0.3"/>
    <row r="70" spans="1:14" s="4" customFormat="1" ht="15.6" x14ac:dyDescent="0.3">
      <c r="A70" s="2"/>
      <c r="B70" s="147" t="s">
        <v>80</v>
      </c>
      <c r="C70" s="148"/>
      <c r="D70" s="148"/>
      <c r="E70" s="149"/>
      <c r="I70" s="5"/>
      <c r="J70" s="2"/>
      <c r="K70" s="2"/>
      <c r="L70" s="2"/>
      <c r="M70" s="2"/>
      <c r="N70" s="2"/>
    </row>
    <row r="71" spans="1:14" s="4" customFormat="1" ht="15.6" x14ac:dyDescent="0.3">
      <c r="A71" s="2"/>
      <c r="B71" s="150"/>
      <c r="C71" s="148"/>
      <c r="D71" s="148"/>
      <c r="E71" s="149"/>
      <c r="I71" s="5"/>
      <c r="J71" s="2"/>
      <c r="K71" s="2"/>
      <c r="L71" s="2"/>
      <c r="M71" s="2"/>
      <c r="N71" s="2"/>
    </row>
    <row r="72" spans="1:14" s="4" customFormat="1" ht="18" x14ac:dyDescent="0.3">
      <c r="A72" s="2"/>
      <c r="B72" s="151" t="s">
        <v>81</v>
      </c>
      <c r="C72" s="148"/>
      <c r="D72" s="148"/>
      <c r="E72" s="149"/>
      <c r="I72" s="5"/>
      <c r="J72" s="2"/>
      <c r="K72" s="2"/>
      <c r="L72" s="2"/>
      <c r="M72" s="2"/>
      <c r="N72" s="2"/>
    </row>
    <row r="73" spans="1:14" s="4" customFormat="1" ht="15.6" x14ac:dyDescent="0.3">
      <c r="A73" s="2"/>
      <c r="B73" s="152"/>
      <c r="C73" s="148"/>
      <c r="D73" s="148"/>
      <c r="E73" s="149"/>
      <c r="I73" s="5"/>
      <c r="J73" s="2"/>
      <c r="K73" s="2"/>
      <c r="L73" s="2"/>
      <c r="M73" s="2"/>
      <c r="N73" s="2"/>
    </row>
    <row r="74" spans="1:14" s="4" customFormat="1" ht="15.6" x14ac:dyDescent="0.3">
      <c r="A74" s="2"/>
      <c r="B74" s="153" t="s">
        <v>82</v>
      </c>
      <c r="C74" s="148"/>
      <c r="D74" s="154">
        <f>+C75+C76-C77</f>
        <v>788005065.20204699</v>
      </c>
      <c r="I74" s="5"/>
      <c r="J74" s="2"/>
      <c r="K74" s="2"/>
      <c r="L74" s="2"/>
      <c r="M74" s="2"/>
      <c r="N74" s="2"/>
    </row>
    <row r="75" spans="1:14" s="4" customFormat="1" ht="15.6" x14ac:dyDescent="0.3">
      <c r="A75" s="2"/>
      <c r="B75" s="155" t="s">
        <v>83</v>
      </c>
      <c r="C75" s="156">
        <f>+D41</f>
        <v>788005065.20204699</v>
      </c>
      <c r="D75" s="149"/>
      <c r="E75" s="5" t="s">
        <v>84</v>
      </c>
      <c r="I75" s="5"/>
      <c r="J75" s="2"/>
      <c r="K75" s="2"/>
      <c r="L75" s="2"/>
      <c r="M75" s="2"/>
      <c r="N75" s="2"/>
    </row>
    <row r="76" spans="1:14" s="4" customFormat="1" ht="28.8" x14ac:dyDescent="0.3">
      <c r="A76" s="2"/>
      <c r="B76" s="155" t="s">
        <v>85</v>
      </c>
      <c r="C76" s="148"/>
      <c r="D76" s="149"/>
      <c r="E76" s="5"/>
      <c r="I76" s="5"/>
      <c r="J76" s="2"/>
      <c r="K76" s="2"/>
      <c r="L76" s="2"/>
      <c r="M76" s="2"/>
      <c r="N76" s="2"/>
    </row>
    <row r="77" spans="1:14" s="4" customFormat="1" ht="43.2" x14ac:dyDescent="0.3">
      <c r="A77" s="2"/>
      <c r="B77" s="155" t="s">
        <v>86</v>
      </c>
      <c r="C77" s="148"/>
      <c r="D77" s="149"/>
      <c r="E77" s="5"/>
      <c r="H77" s="157"/>
      <c r="I77" s="5"/>
      <c r="J77" s="2"/>
      <c r="K77" s="2"/>
      <c r="L77" s="2"/>
      <c r="M77" s="2"/>
      <c r="N77" s="2"/>
    </row>
    <row r="78" spans="1:14" s="4" customFormat="1" ht="15.6" x14ac:dyDescent="0.3">
      <c r="A78" s="2"/>
      <c r="B78" s="158"/>
      <c r="C78" s="148"/>
      <c r="D78" s="149"/>
      <c r="E78" s="5"/>
      <c r="I78" s="5"/>
      <c r="J78" s="2"/>
      <c r="K78" s="2"/>
      <c r="L78" s="2"/>
      <c r="M78" s="2"/>
      <c r="N78" s="2"/>
    </row>
    <row r="79" spans="1:14" s="4" customFormat="1" ht="15.6" x14ac:dyDescent="0.3">
      <c r="A79" s="2"/>
      <c r="B79" s="158"/>
      <c r="C79" s="148"/>
      <c r="D79" s="149"/>
      <c r="E79" s="5"/>
      <c r="H79" s="36"/>
      <c r="I79" s="5"/>
      <c r="J79" s="2"/>
      <c r="K79" s="2"/>
      <c r="L79" s="2"/>
      <c r="M79" s="2"/>
      <c r="N79" s="2"/>
    </row>
    <row r="80" spans="1:14" s="4" customFormat="1" ht="15.6" x14ac:dyDescent="0.3">
      <c r="A80" s="2"/>
      <c r="B80" s="159" t="s">
        <v>87</v>
      </c>
      <c r="C80" s="148"/>
      <c r="D80" s="154">
        <f>SUM(C82:C88)</f>
        <v>2406163475.175396</v>
      </c>
      <c r="E80" s="2"/>
      <c r="I80" s="5"/>
      <c r="J80" s="2"/>
      <c r="K80" s="2"/>
      <c r="L80" s="2"/>
      <c r="M80" s="2"/>
      <c r="N80" s="2"/>
    </row>
    <row r="81" spans="1:14" s="4" customFormat="1" ht="15.6" x14ac:dyDescent="0.3">
      <c r="A81" s="2"/>
      <c r="B81" s="159"/>
      <c r="C81" s="148"/>
      <c r="D81" s="149"/>
      <c r="E81" s="2"/>
      <c r="I81" s="5"/>
      <c r="J81" s="2"/>
      <c r="K81" s="2"/>
      <c r="L81" s="2"/>
      <c r="M81" s="2"/>
      <c r="N81" s="2"/>
    </row>
    <row r="82" spans="1:14" s="4" customFormat="1" ht="15.6" x14ac:dyDescent="0.3">
      <c r="A82" s="2"/>
      <c r="B82" s="160" t="s">
        <v>88</v>
      </c>
      <c r="C82" s="156">
        <f>+F12</f>
        <v>2268379335</v>
      </c>
      <c r="D82" s="161"/>
      <c r="E82" s="2"/>
      <c r="I82" s="5"/>
      <c r="J82" s="2"/>
      <c r="K82" s="2"/>
      <c r="L82" s="2"/>
      <c r="M82" s="2"/>
      <c r="N82" s="2"/>
    </row>
    <row r="83" spans="1:14" s="4" customFormat="1" ht="15.6" x14ac:dyDescent="0.3">
      <c r="A83" s="2"/>
      <c r="B83" s="155" t="s">
        <v>89</v>
      </c>
      <c r="C83" s="156">
        <f>+SUM(D21:D28)</f>
        <v>149141774.17539573</v>
      </c>
      <c r="D83" s="161"/>
      <c r="E83" s="2"/>
      <c r="I83" s="5"/>
      <c r="J83" s="2"/>
      <c r="K83" s="2"/>
      <c r="L83" s="2"/>
      <c r="M83" s="2"/>
      <c r="N83" s="2"/>
    </row>
    <row r="84" spans="1:14" s="4" customFormat="1" ht="28.8" x14ac:dyDescent="0.3">
      <c r="A84" s="2"/>
      <c r="B84" s="155" t="s">
        <v>90</v>
      </c>
      <c r="C84" s="149">
        <f>+D16</f>
        <v>-11357634</v>
      </c>
      <c r="D84" s="149"/>
      <c r="E84" s="2"/>
      <c r="I84" s="5"/>
      <c r="J84" s="2"/>
      <c r="K84" s="2"/>
      <c r="L84" s="2"/>
      <c r="M84" s="2"/>
      <c r="N84" s="2"/>
    </row>
    <row r="85" spans="1:14" s="4" customFormat="1" ht="15.6" x14ac:dyDescent="0.3">
      <c r="A85" s="2"/>
      <c r="B85" s="155" t="s">
        <v>91</v>
      </c>
      <c r="C85" s="148">
        <v>0</v>
      </c>
      <c r="D85" s="149"/>
      <c r="E85" s="2"/>
      <c r="I85" s="5"/>
      <c r="J85" s="2"/>
      <c r="K85" s="2"/>
      <c r="L85" s="2"/>
      <c r="M85" s="2"/>
      <c r="N85" s="2"/>
    </row>
    <row r="86" spans="1:14" s="4" customFormat="1" ht="28.8" x14ac:dyDescent="0.3">
      <c r="A86" s="2"/>
      <c r="B86" s="155" t="s">
        <v>92</v>
      </c>
      <c r="C86" s="148">
        <v>0</v>
      </c>
      <c r="D86" s="149"/>
      <c r="E86" s="2"/>
      <c r="I86" s="5"/>
      <c r="J86" s="2"/>
      <c r="K86" s="2"/>
      <c r="L86" s="2"/>
      <c r="M86" s="2"/>
      <c r="N86" s="2"/>
    </row>
    <row r="87" spans="1:14" s="4" customFormat="1" ht="57.6" x14ac:dyDescent="0.3">
      <c r="A87" s="2"/>
      <c r="B87" s="155" t="s">
        <v>93</v>
      </c>
      <c r="C87" s="148">
        <v>0</v>
      </c>
      <c r="D87" s="149"/>
      <c r="E87" s="2"/>
      <c r="I87" s="5"/>
      <c r="J87" s="2"/>
      <c r="K87" s="2"/>
      <c r="L87" s="2"/>
      <c r="M87" s="2"/>
      <c r="N87" s="2"/>
    </row>
    <row r="88" spans="1:14" s="4" customFormat="1" ht="28.8" x14ac:dyDescent="0.3">
      <c r="A88" s="2"/>
      <c r="B88" s="155" t="s">
        <v>94</v>
      </c>
      <c r="C88" s="148">
        <v>0</v>
      </c>
      <c r="D88" s="149"/>
      <c r="E88" s="2"/>
      <c r="I88" s="5"/>
      <c r="J88" s="2"/>
      <c r="K88" s="2"/>
      <c r="L88" s="2"/>
      <c r="M88" s="2"/>
      <c r="N88" s="2"/>
    </row>
    <row r="89" spans="1:14" s="4" customFormat="1" ht="15.6" x14ac:dyDescent="0.3">
      <c r="A89" s="2"/>
      <c r="B89" s="162"/>
      <c r="C89" s="148"/>
      <c r="D89" s="149"/>
      <c r="E89" s="2"/>
      <c r="I89" s="5"/>
      <c r="J89" s="2"/>
      <c r="K89" s="2"/>
      <c r="L89" s="2"/>
      <c r="M89" s="2"/>
      <c r="N89" s="2"/>
    </row>
    <row r="90" spans="1:14" s="4" customFormat="1" ht="15.6" x14ac:dyDescent="0.3">
      <c r="A90" s="2"/>
      <c r="B90" s="162" t="s">
        <v>95</v>
      </c>
      <c r="C90" s="148"/>
      <c r="D90" s="149"/>
      <c r="E90" s="2"/>
      <c r="I90" s="5"/>
      <c r="J90" s="2"/>
      <c r="K90" s="2"/>
      <c r="L90" s="2"/>
      <c r="M90" s="2"/>
      <c r="N90" s="2"/>
    </row>
    <row r="91" spans="1:14" s="4" customFormat="1" ht="15.6" x14ac:dyDescent="0.3">
      <c r="A91" s="2"/>
      <c r="B91" s="163" t="s">
        <v>96</v>
      </c>
      <c r="C91" s="148"/>
      <c r="D91" s="149"/>
      <c r="E91" s="2"/>
      <c r="I91" s="5"/>
      <c r="J91" s="2"/>
      <c r="K91" s="2"/>
      <c r="L91" s="2"/>
      <c r="M91" s="2"/>
      <c r="N91" s="2"/>
    </row>
    <row r="92" spans="1:14" s="4" customFormat="1" ht="15.6" x14ac:dyDescent="0.3">
      <c r="A92" s="2"/>
      <c r="B92" s="163"/>
      <c r="C92" s="148"/>
      <c r="D92" s="149"/>
      <c r="E92" s="2"/>
      <c r="I92" s="5"/>
      <c r="J92" s="2"/>
      <c r="K92" s="2"/>
      <c r="L92" s="2"/>
      <c r="M92" s="2"/>
      <c r="N92" s="2"/>
    </row>
    <row r="93" spans="1:14" s="4" customFormat="1" ht="15.6" x14ac:dyDescent="0.3">
      <c r="A93" s="2"/>
      <c r="B93" s="163" t="s">
        <v>81</v>
      </c>
      <c r="C93" s="148"/>
      <c r="D93" s="149">
        <f>+D74</f>
        <v>788005065.20204699</v>
      </c>
      <c r="E93" s="2"/>
      <c r="I93" s="5"/>
      <c r="J93" s="2"/>
      <c r="K93" s="2"/>
      <c r="L93" s="2"/>
      <c r="M93" s="2"/>
      <c r="N93" s="2"/>
    </row>
    <row r="94" spans="1:14" s="4" customFormat="1" ht="15.6" x14ac:dyDescent="0.3">
      <c r="A94" s="2"/>
      <c r="B94" s="163" t="s">
        <v>97</v>
      </c>
      <c r="C94" s="148"/>
      <c r="D94" s="149">
        <f>+D80</f>
        <v>2406163475.175396</v>
      </c>
      <c r="E94" s="2"/>
      <c r="I94" s="5"/>
      <c r="J94" s="2"/>
      <c r="K94" s="2"/>
      <c r="L94" s="2"/>
      <c r="M94" s="2"/>
      <c r="N94" s="2"/>
    </row>
    <row r="95" spans="1:14" s="4" customFormat="1" ht="15.6" x14ac:dyDescent="0.3">
      <c r="A95" s="2"/>
      <c r="B95" s="163" t="s">
        <v>98</v>
      </c>
      <c r="C95" s="148"/>
      <c r="D95" s="164">
        <f>+D93/D94</f>
        <v>0.3274944006639473</v>
      </c>
      <c r="E95" s="2"/>
      <c r="I95" s="5"/>
      <c r="J95" s="2"/>
      <c r="K95" s="2"/>
      <c r="L95" s="2"/>
      <c r="M95" s="2"/>
      <c r="N95" s="2"/>
    </row>
    <row r="96" spans="1:14" s="4" customFormat="1" ht="15.6" x14ac:dyDescent="0.3">
      <c r="A96" s="2"/>
      <c r="B96" s="150" t="s">
        <v>99</v>
      </c>
      <c r="C96" s="148"/>
      <c r="D96" s="165">
        <v>0.15</v>
      </c>
      <c r="E96" s="2"/>
      <c r="I96" s="5"/>
      <c r="J96" s="2"/>
      <c r="K96" s="2"/>
      <c r="L96" s="2"/>
      <c r="M96" s="2"/>
      <c r="N96" s="2"/>
    </row>
    <row r="97" spans="1:14" s="4" customFormat="1" ht="15.6" x14ac:dyDescent="0.3">
      <c r="A97" s="2"/>
      <c r="B97" s="150" t="s">
        <v>100</v>
      </c>
      <c r="C97" s="148"/>
      <c r="D97" s="161">
        <f>+D94*D96</f>
        <v>360924521.27630937</v>
      </c>
      <c r="E97" s="2"/>
      <c r="I97" s="5"/>
      <c r="J97" s="2"/>
      <c r="K97" s="2"/>
      <c r="L97" s="2"/>
      <c r="M97" s="2"/>
      <c r="N97" s="2"/>
    </row>
    <row r="98" spans="1:14" s="4" customFormat="1" ht="15.6" x14ac:dyDescent="0.3">
      <c r="A98" s="2"/>
      <c r="B98" s="162"/>
      <c r="C98" s="148"/>
      <c r="D98" s="149"/>
      <c r="E98" s="2"/>
      <c r="I98" s="5"/>
      <c r="J98" s="2"/>
      <c r="K98" s="2"/>
      <c r="L98" s="2"/>
      <c r="M98" s="2"/>
      <c r="N98" s="2"/>
    </row>
    <row r="99" spans="1:14" s="4" customFormat="1" ht="16.2" thickBot="1" x14ac:dyDescent="0.35">
      <c r="A99" s="2"/>
      <c r="B99" s="162" t="s">
        <v>101</v>
      </c>
      <c r="C99" s="148"/>
      <c r="D99" s="166">
        <f>+IF(D97&gt;D93,D97-D93,0)</f>
        <v>0</v>
      </c>
      <c r="E99" s="5"/>
      <c r="I99" s="5"/>
      <c r="J99" s="2"/>
      <c r="K99" s="2"/>
      <c r="L99" s="2"/>
      <c r="M99" s="2"/>
      <c r="N99" s="2"/>
    </row>
    <row r="101" spans="1:14" s="4" customFormat="1" x14ac:dyDescent="0.3">
      <c r="A101" s="2"/>
      <c r="B101" s="167"/>
      <c r="C101" s="2"/>
      <c r="D101" s="3"/>
      <c r="E101" s="3"/>
      <c r="I101" s="5"/>
      <c r="J101" s="2"/>
      <c r="K101" s="2"/>
      <c r="L101" s="2"/>
      <c r="M101" s="2"/>
      <c r="N101" s="2"/>
    </row>
    <row r="102" spans="1:14" s="4" customFormat="1" ht="15" x14ac:dyDescent="0.3">
      <c r="A102" s="2"/>
      <c r="B102" s="150"/>
      <c r="C102" s="2"/>
      <c r="D102" s="3"/>
      <c r="E102" s="3"/>
      <c r="I102" s="5"/>
      <c r="J102" s="2"/>
      <c r="K102" s="2"/>
      <c r="L102" s="2"/>
      <c r="M102" s="2"/>
      <c r="N102" s="2"/>
    </row>
    <row r="103" spans="1:14" s="4" customFormat="1" ht="15" x14ac:dyDescent="0.3">
      <c r="A103" s="2"/>
      <c r="B103" s="150"/>
      <c r="C103" s="2"/>
      <c r="D103" s="3"/>
      <c r="E103" s="3"/>
      <c r="I103" s="5"/>
      <c r="J103" s="2"/>
      <c r="K103" s="2"/>
      <c r="L103" s="2"/>
      <c r="M103" s="2"/>
      <c r="N103" s="2"/>
    </row>
    <row r="104" spans="1:14" s="4" customFormat="1" x14ac:dyDescent="0.3">
      <c r="A104" s="2"/>
      <c r="B104" s="167"/>
      <c r="C104" s="2"/>
      <c r="D104" s="3"/>
      <c r="E104" s="3"/>
      <c r="I104" s="5"/>
      <c r="J104" s="2"/>
      <c r="K104" s="2"/>
      <c r="L104" s="2"/>
      <c r="M104" s="2"/>
      <c r="N104" s="2"/>
    </row>
  </sheetData>
  <sheetProtection algorithmName="SHA-512" hashValue="bS0KkFsluKBaE/yTOCGJ/CMMiLHjNhLl5lzBWD9Gg9K68ewAX2oFPkIEyA5yM7umFxompSeQEhWSYHg7vrXewQ==" saltValue="4dSbqfCYSPPxZlLjTVu4HA==" spinCount="100000" sheet="1" objects="1" scenarios="1"/>
  <mergeCells count="5">
    <mergeCell ref="B5:D5"/>
    <mergeCell ref="B6:D6"/>
    <mergeCell ref="B7:D7"/>
    <mergeCell ref="B9:D9"/>
    <mergeCell ref="B1:B4"/>
  </mergeCells>
  <conditionalFormatting sqref="D99">
    <cfRule type="cellIs" dxfId="0" priority="1" operator="greaterThan">
      <formula>0</formula>
    </cfRule>
  </conditionalFormatting>
  <printOptions horizontalCentered="1"/>
  <pageMargins left="0.78740157480314965" right="0.39370078740157483" top="0.39370078740157483" bottom="0.39370078740157483" header="0.19685039370078741" footer="0.19685039370078741"/>
  <pageSetup scale="80" orientation="portrait" horizontalDpi="360" verticalDpi="360" r:id="rId1"/>
  <headerFooter scaleWithDoc="0" alignWithMargins="0"/>
  <colBreaks count="1" manualBreakCount="1">
    <brk id="5" min="4" max="142"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Provisiónderenta</vt:lpstr>
      <vt:lpstr>Provisiónderenta!Área_de_impresión</vt:lpstr>
      <vt:lpstr>Provisiónderenta!Títulos_a_imprimir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Elena Lopez</dc:creator>
  <cp:lastModifiedBy>Luz Elena Lopez</cp:lastModifiedBy>
  <dcterms:created xsi:type="dcterms:W3CDTF">2026-03-03T13:15:15Z</dcterms:created>
  <dcterms:modified xsi:type="dcterms:W3CDTF">2026-03-28T17:36:03Z</dcterms:modified>
</cp:coreProperties>
</file>